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31" yWindow="705" windowWidth="11340" windowHeight="5520" activeTab="0"/>
  </bookViews>
  <sheets>
    <sheet name="CO2" sheetId="1" r:id="rId1"/>
    <sheet name="Sheet1" sheetId="2" r:id="rId2"/>
  </sheets>
  <definedNames>
    <definedName name="_xlnm.Print_Area" localSheetId="0">'CO2'!$B$1:$K$115</definedName>
  </definedNames>
  <calcPr fullCalcOnLoad="1"/>
</workbook>
</file>

<file path=xl/sharedStrings.xml><?xml version="1.0" encoding="utf-8"?>
<sst xmlns="http://schemas.openxmlformats.org/spreadsheetml/2006/main" count="34" uniqueCount="18">
  <si>
    <t>Annual VMT</t>
  </si>
  <si>
    <t>Increase in VMT</t>
  </si>
  <si>
    <t xml:space="preserve">Increase in delay VHT through idling </t>
  </si>
  <si>
    <t>VOC</t>
  </si>
  <si>
    <t>NOx</t>
  </si>
  <si>
    <t>CO2</t>
  </si>
  <si>
    <t>NOTES</t>
  </si>
  <si>
    <r>
      <t>Emission Factors (g/mi)</t>
    </r>
    <r>
      <rPr>
        <b/>
        <vertAlign val="superscript"/>
        <sz val="8"/>
        <rFont val="Arial"/>
        <family val="2"/>
      </rPr>
      <t>1</t>
    </r>
  </si>
  <si>
    <t>Annual VHT</t>
  </si>
  <si>
    <r>
      <t>2</t>
    </r>
    <r>
      <rPr>
        <sz val="8"/>
        <rFont val="Arial"/>
        <family val="2"/>
      </rPr>
      <t>Idling emission factors prepared using EPA's method of multiplying 2.5 speed emission factors by 2.5.</t>
    </r>
  </si>
  <si>
    <t>Emissions Increase (Metric Tons / Year)</t>
  </si>
  <si>
    <t>Total Emission Increase (Metric Tons / Year)</t>
  </si>
  <si>
    <r>
      <t>Emission Factors (g/hour)</t>
    </r>
    <r>
      <rPr>
        <b/>
        <vertAlign val="superscript"/>
        <sz val="8"/>
        <rFont val="Arial"/>
        <family val="2"/>
      </rPr>
      <t>2</t>
    </r>
  </si>
  <si>
    <t>Total</t>
  </si>
  <si>
    <t>Value of Emissions ($2007 / Metric Ton)</t>
  </si>
  <si>
    <t>Emission Costs</t>
  </si>
  <si>
    <t>Air Quality Analysis: Route 4 Reconstruction</t>
  </si>
  <si>
    <r>
      <t>1</t>
    </r>
    <r>
      <rPr>
        <sz val="8"/>
        <rFont val="Arial"/>
        <family val="2"/>
      </rPr>
      <t>Composite emission factors for all vehicles types at 33MPH.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</si>
</sst>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"/>
    <numFmt numFmtId="166" formatCode="&quot;$&quot;#,##0.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" fontId="0" fillId="0" borderId="0" xfId="57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64" fontId="42" fillId="0" borderId="11" xfId="0" applyNumberFormat="1" applyFont="1" applyFill="1" applyBorder="1" applyAlignment="1">
      <alignment/>
    </xf>
    <xf numFmtId="2" fontId="42" fillId="0" borderId="12" xfId="0" applyNumberFormat="1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/>
    </xf>
    <xf numFmtId="164" fontId="42" fillId="0" borderId="16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2" max="11" width="11.00390625" style="0" customWidth="1"/>
    <col min="12" max="12" width="11.57421875" style="0" customWidth="1"/>
  </cols>
  <sheetData>
    <row r="1" ht="12.75">
      <c r="B1" s="2" t="s">
        <v>16</v>
      </c>
    </row>
    <row r="3" ht="12.75">
      <c r="B3" s="37" t="s">
        <v>1</v>
      </c>
    </row>
    <row r="4" spans="2:18" ht="22.5" customHeight="1">
      <c r="B4" s="46" t="s">
        <v>0</v>
      </c>
      <c r="C4" s="45" t="s">
        <v>7</v>
      </c>
      <c r="D4" s="46"/>
      <c r="E4" s="47"/>
      <c r="F4" s="48" t="s">
        <v>10</v>
      </c>
      <c r="G4" s="49"/>
      <c r="H4" s="45"/>
      <c r="I4" s="22"/>
      <c r="J4" s="25" t="s">
        <v>11</v>
      </c>
      <c r="K4" s="26"/>
      <c r="L4" s="27"/>
      <c r="M4" s="19" t="s">
        <v>14</v>
      </c>
      <c r="N4" s="20"/>
      <c r="O4" s="21"/>
      <c r="P4" s="19" t="s">
        <v>15</v>
      </c>
      <c r="Q4" s="20"/>
      <c r="R4" s="21"/>
    </row>
    <row r="5" spans="2:20" ht="12.75">
      <c r="B5" s="46"/>
      <c r="C5" s="44" t="s">
        <v>3</v>
      </c>
      <c r="D5" s="4" t="s">
        <v>4</v>
      </c>
      <c r="E5" s="5" t="s">
        <v>5</v>
      </c>
      <c r="F5" s="3" t="s">
        <v>3</v>
      </c>
      <c r="G5" s="4" t="s">
        <v>4</v>
      </c>
      <c r="H5" s="4" t="s">
        <v>5</v>
      </c>
      <c r="I5" s="23"/>
      <c r="J5" s="3" t="s">
        <v>3</v>
      </c>
      <c r="K5" s="4" t="s">
        <v>4</v>
      </c>
      <c r="L5" s="35"/>
      <c r="M5" s="3" t="s">
        <v>3</v>
      </c>
      <c r="N5" s="4" t="s">
        <v>4</v>
      </c>
      <c r="O5" s="4"/>
      <c r="P5" s="3" t="s">
        <v>3</v>
      </c>
      <c r="Q5" s="4" t="s">
        <v>4</v>
      </c>
      <c r="R5" s="36" t="s">
        <v>13</v>
      </c>
      <c r="T5" s="41"/>
    </row>
    <row r="6" spans="1:20" ht="12.75">
      <c r="A6" s="43">
        <v>2014</v>
      </c>
      <c r="B6" s="7">
        <v>6010063.153686982</v>
      </c>
      <c r="C6" s="42">
        <v>0.518</v>
      </c>
      <c r="D6" s="38">
        <v>0.62</v>
      </c>
      <c r="E6" s="39">
        <v>561.1</v>
      </c>
      <c r="F6" s="8">
        <f>B6*$C$6/1000000</f>
        <v>3.1132127136098564</v>
      </c>
      <c r="G6" s="7">
        <f>B6*$D$6/1000000</f>
        <v>3.726239155285928</v>
      </c>
      <c r="H6" s="7">
        <f>B6*$E$6/1000000</f>
        <v>3372.246435533765</v>
      </c>
      <c r="I6" s="24"/>
      <c r="J6" s="8">
        <f>F6+F62</f>
        <v>4.927276959320917</v>
      </c>
      <c r="K6" s="7">
        <f>G6+G62</f>
        <v>4.246539494667042</v>
      </c>
      <c r="L6" s="7">
        <f>H6+H62</f>
        <v>3626.8161254768615</v>
      </c>
      <c r="M6" s="13">
        <v>1280</v>
      </c>
      <c r="N6" s="14">
        <v>5217</v>
      </c>
      <c r="O6" s="14"/>
      <c r="P6" s="34">
        <f>J6*$M$6</f>
        <v>6306.914507930774</v>
      </c>
      <c r="Q6" s="33">
        <f>K6*$N$6</f>
        <v>22154.196543677957</v>
      </c>
      <c r="R6" s="14">
        <f>+P6+Q6</f>
        <v>28461.111051608732</v>
      </c>
      <c r="T6" s="41"/>
    </row>
    <row r="7" spans="1:20" ht="12.75">
      <c r="A7" s="43">
        <v>2015</v>
      </c>
      <c r="B7" s="7">
        <v>6131108.9221218955</v>
      </c>
      <c r="C7" s="30"/>
      <c r="D7" s="30"/>
      <c r="E7" s="31"/>
      <c r="F7" s="8">
        <f>B7*$C$6/1000000</f>
        <v>3.175914421659142</v>
      </c>
      <c r="G7" s="7">
        <f>B7*$D$6/1000000</f>
        <v>3.801287531715575</v>
      </c>
      <c r="H7" s="7">
        <f>B7*$E$6/1000000</f>
        <v>3440.1652162025957</v>
      </c>
      <c r="J7" s="8">
        <f aca="true" t="shared" si="0" ref="J7:J37">F7+F63</f>
        <v>5.026514855925507</v>
      </c>
      <c r="K7" s="7">
        <f aca="true" t="shared" si="1" ref="K7:K37">G7+G63</f>
        <v>4.332066988002257</v>
      </c>
      <c r="L7" s="7">
        <f aca="true" t="shared" si="2" ref="L7:L56">H7+H63</f>
        <v>3699.8620708611734</v>
      </c>
      <c r="P7" s="34">
        <f aca="true" t="shared" si="3" ref="P7:P56">J7*$M$6</f>
        <v>6433.939015584649</v>
      </c>
      <c r="Q7" s="33">
        <f aca="true" t="shared" si="4" ref="Q7:Q56">K7*$N$6</f>
        <v>22600.393476407775</v>
      </c>
      <c r="R7" s="14">
        <f aca="true" t="shared" si="5" ref="R7:R56">+P7+Q7</f>
        <v>29034.332491992423</v>
      </c>
      <c r="T7" s="41"/>
    </row>
    <row r="8" spans="1:18" ht="12.75">
      <c r="A8" s="43">
        <v>2016</v>
      </c>
      <c r="B8" s="7">
        <v>6191631.806339352</v>
      </c>
      <c r="C8" s="30"/>
      <c r="D8" s="30"/>
      <c r="E8" s="31"/>
      <c r="F8" s="8">
        <f>B8*$C$6/1000000</f>
        <v>3.2072652756837847</v>
      </c>
      <c r="G8" s="7">
        <f>B8*$D$6/1000000</f>
        <v>3.838811719930398</v>
      </c>
      <c r="H8" s="7">
        <f>B8*$E$6/1000000</f>
        <v>3474.1246065370105</v>
      </c>
      <c r="J8" s="8">
        <f t="shared" si="0"/>
        <v>5.076133804227803</v>
      </c>
      <c r="K8" s="7">
        <f t="shared" si="1"/>
        <v>4.374830734669864</v>
      </c>
      <c r="L8" s="7">
        <f t="shared" si="2"/>
        <v>3736.385043553329</v>
      </c>
      <c r="P8" s="34">
        <f t="shared" si="3"/>
        <v>6497.451269411587</v>
      </c>
      <c r="Q8" s="33">
        <f t="shared" si="4"/>
        <v>22823.491942772678</v>
      </c>
      <c r="R8" s="14">
        <f t="shared" si="5"/>
        <v>29320.943212184266</v>
      </c>
    </row>
    <row r="9" spans="1:20" ht="12.75">
      <c r="A9" s="43">
        <v>2017</v>
      </c>
      <c r="B9" s="7">
        <v>6252154.690556809</v>
      </c>
      <c r="C9" s="30"/>
      <c r="D9" s="30"/>
      <c r="E9" s="31"/>
      <c r="F9" s="8">
        <f>B9*$C$6/1000000</f>
        <v>3.2386161297084275</v>
      </c>
      <c r="G9" s="7">
        <f>B9*$D$6/1000000</f>
        <v>3.8763359081452218</v>
      </c>
      <c r="H9" s="7">
        <f>B9*$E$6/1000000</f>
        <v>3508.083996871426</v>
      </c>
      <c r="J9" s="8">
        <f t="shared" si="0"/>
        <v>5.125752752530098</v>
      </c>
      <c r="K9" s="7">
        <f t="shared" si="1"/>
        <v>4.4175944813374715</v>
      </c>
      <c r="L9" s="7">
        <f t="shared" si="2"/>
        <v>3772.908016245485</v>
      </c>
      <c r="P9" s="34">
        <f t="shared" si="3"/>
        <v>6560.963523238525</v>
      </c>
      <c r="Q9" s="33">
        <f t="shared" si="4"/>
        <v>23046.59040913759</v>
      </c>
      <c r="R9" s="14">
        <f t="shared" si="5"/>
        <v>29607.553932376115</v>
      </c>
      <c r="T9" s="41"/>
    </row>
    <row r="10" spans="1:18" ht="12.75">
      <c r="A10" s="43">
        <v>2018</v>
      </c>
      <c r="B10" s="7">
        <v>6312677.574774265</v>
      </c>
      <c r="C10" s="30"/>
      <c r="D10" s="30"/>
      <c r="E10" s="31"/>
      <c r="F10" s="8">
        <f>B10*$C$6/1000000</f>
        <v>3.26996698373307</v>
      </c>
      <c r="G10" s="7">
        <f>B10*$D$6/1000000</f>
        <v>3.9138600963600445</v>
      </c>
      <c r="H10" s="7">
        <f>B10*$E$6/1000000</f>
        <v>3542.0433872058406</v>
      </c>
      <c r="J10" s="8">
        <f t="shared" si="0"/>
        <v>5.175371700832393</v>
      </c>
      <c r="K10" s="7">
        <f t="shared" si="1"/>
        <v>4.460358228005078</v>
      </c>
      <c r="L10" s="7">
        <f t="shared" si="2"/>
        <v>3809.430988937641</v>
      </c>
      <c r="P10" s="34">
        <f t="shared" si="3"/>
        <v>6624.475777065463</v>
      </c>
      <c r="Q10" s="33">
        <f t="shared" si="4"/>
        <v>23269.688875502492</v>
      </c>
      <c r="R10" s="14">
        <f t="shared" si="5"/>
        <v>29894.164652567953</v>
      </c>
    </row>
    <row r="11" spans="1:18" ht="12.75">
      <c r="A11" s="43">
        <v>2019</v>
      </c>
      <c r="B11" s="7">
        <v>6373200.458991722</v>
      </c>
      <c r="C11" s="30"/>
      <c r="D11" s="30"/>
      <c r="E11" s="31"/>
      <c r="F11" s="8">
        <f aca="true" t="shared" si="6" ref="F11:F56">B11*$C$6/1000000</f>
        <v>3.301317837757712</v>
      </c>
      <c r="G11" s="7">
        <f aca="true" t="shared" si="7" ref="G11:G56">B11*$D$6/1000000</f>
        <v>3.9513842845748677</v>
      </c>
      <c r="H11" s="7">
        <f aca="true" t="shared" si="8" ref="H11:H56">B11*$E$6/1000000</f>
        <v>3576.0027775402555</v>
      </c>
      <c r="J11" s="8">
        <f t="shared" si="0"/>
        <v>5.224990649134687</v>
      </c>
      <c r="K11" s="7">
        <f t="shared" si="1"/>
        <v>4.503121974672686</v>
      </c>
      <c r="L11" s="7">
        <f t="shared" si="2"/>
        <v>3845.9539616297966</v>
      </c>
      <c r="P11" s="34">
        <f t="shared" si="3"/>
        <v>6687.9880308924</v>
      </c>
      <c r="Q11" s="33">
        <f t="shared" si="4"/>
        <v>23492.787341867403</v>
      </c>
      <c r="R11" s="14">
        <f t="shared" si="5"/>
        <v>30180.775372759803</v>
      </c>
    </row>
    <row r="12" spans="1:18" ht="12.75">
      <c r="A12" s="43">
        <v>2020</v>
      </c>
      <c r="B12" s="7">
        <v>6433723.343209179</v>
      </c>
      <c r="C12" s="30"/>
      <c r="D12" s="30"/>
      <c r="E12" s="31"/>
      <c r="F12" s="8">
        <f t="shared" si="6"/>
        <v>3.332668691782355</v>
      </c>
      <c r="G12" s="7">
        <f t="shared" si="7"/>
        <v>3.988908472789691</v>
      </c>
      <c r="H12" s="7">
        <f t="shared" si="8"/>
        <v>3609.9621678746703</v>
      </c>
      <c r="J12" s="8">
        <f t="shared" si="0"/>
        <v>5.274609597436982</v>
      </c>
      <c r="K12" s="7">
        <f t="shared" si="1"/>
        <v>4.545885721340293</v>
      </c>
      <c r="L12" s="7">
        <f t="shared" si="2"/>
        <v>3882.4769343219523</v>
      </c>
      <c r="P12" s="34">
        <f t="shared" si="3"/>
        <v>6751.500284719337</v>
      </c>
      <c r="Q12" s="33">
        <f t="shared" si="4"/>
        <v>23715.885808232306</v>
      </c>
      <c r="R12" s="14">
        <f t="shared" si="5"/>
        <v>30467.386092951645</v>
      </c>
    </row>
    <row r="13" spans="1:18" ht="12.75">
      <c r="A13" s="43">
        <v>2021</v>
      </c>
      <c r="B13" s="7">
        <v>6494246.227426636</v>
      </c>
      <c r="C13" s="30"/>
      <c r="D13" s="30"/>
      <c r="E13" s="31"/>
      <c r="F13" s="8">
        <f t="shared" si="6"/>
        <v>3.3640195458069972</v>
      </c>
      <c r="G13" s="7">
        <f t="shared" si="7"/>
        <v>4.026432661004514</v>
      </c>
      <c r="H13" s="7">
        <f t="shared" si="8"/>
        <v>3643.9215582090856</v>
      </c>
      <c r="J13" s="8">
        <f t="shared" si="0"/>
        <v>5.3242285457392775</v>
      </c>
      <c r="K13" s="7">
        <f t="shared" si="1"/>
        <v>4.5886494680079</v>
      </c>
      <c r="L13" s="7">
        <f t="shared" si="2"/>
        <v>3918.999907014108</v>
      </c>
      <c r="P13" s="34">
        <f t="shared" si="3"/>
        <v>6815.012538546275</v>
      </c>
      <c r="Q13" s="33">
        <f t="shared" si="4"/>
        <v>23938.984274597216</v>
      </c>
      <c r="R13" s="14">
        <f t="shared" si="5"/>
        <v>30753.99681314349</v>
      </c>
    </row>
    <row r="14" spans="1:18" ht="12.75">
      <c r="A14" s="43">
        <v>2022</v>
      </c>
      <c r="B14" s="7">
        <v>6554769.111644093</v>
      </c>
      <c r="C14" s="30"/>
      <c r="D14" s="30"/>
      <c r="E14" s="31"/>
      <c r="F14" s="8">
        <f t="shared" si="6"/>
        <v>3.39537039983164</v>
      </c>
      <c r="G14" s="7">
        <f t="shared" si="7"/>
        <v>4.063956849219338</v>
      </c>
      <c r="H14" s="7">
        <f t="shared" si="8"/>
        <v>3677.880948543501</v>
      </c>
      <c r="J14" s="8">
        <f t="shared" si="0"/>
        <v>5.373847494041573</v>
      </c>
      <c r="K14" s="7">
        <f t="shared" si="1"/>
        <v>4.631413214675508</v>
      </c>
      <c r="L14" s="7">
        <f t="shared" si="2"/>
        <v>3955.522879706264</v>
      </c>
      <c r="P14" s="34">
        <f t="shared" si="3"/>
        <v>6878.524792373213</v>
      </c>
      <c r="Q14" s="33">
        <f t="shared" si="4"/>
        <v>24162.082740962123</v>
      </c>
      <c r="R14" s="14">
        <f t="shared" si="5"/>
        <v>31040.607533335336</v>
      </c>
    </row>
    <row r="15" spans="1:18" ht="12.75">
      <c r="A15" s="43">
        <v>2023</v>
      </c>
      <c r="B15" s="7">
        <v>6615291.99586155</v>
      </c>
      <c r="C15" s="30"/>
      <c r="D15" s="30"/>
      <c r="E15" s="31"/>
      <c r="F15" s="8">
        <f t="shared" si="6"/>
        <v>3.4267212538562832</v>
      </c>
      <c r="G15" s="7">
        <f t="shared" si="7"/>
        <v>4.10148103743416</v>
      </c>
      <c r="H15" s="7">
        <f t="shared" si="8"/>
        <v>3711.8403388779157</v>
      </c>
      <c r="J15" s="8">
        <f t="shared" si="0"/>
        <v>5.423466442343868</v>
      </c>
      <c r="K15" s="7">
        <f t="shared" si="1"/>
        <v>4.6741769613431146</v>
      </c>
      <c r="L15" s="7">
        <f t="shared" si="2"/>
        <v>3992.04585239842</v>
      </c>
      <c r="P15" s="34">
        <f t="shared" si="3"/>
        <v>6942.03704620015</v>
      </c>
      <c r="Q15" s="33">
        <f t="shared" si="4"/>
        <v>24385.18120732703</v>
      </c>
      <c r="R15" s="14">
        <f t="shared" si="5"/>
        <v>31327.21825352718</v>
      </c>
    </row>
    <row r="16" spans="1:18" ht="12.75">
      <c r="A16" s="43">
        <v>2024</v>
      </c>
      <c r="B16" s="7">
        <v>6675814.880079007</v>
      </c>
      <c r="C16" s="30"/>
      <c r="D16" s="30"/>
      <c r="E16" s="31"/>
      <c r="F16" s="8">
        <f t="shared" si="6"/>
        <v>3.4580721078809256</v>
      </c>
      <c r="G16" s="7">
        <f t="shared" si="7"/>
        <v>4.139005225648984</v>
      </c>
      <c r="H16" s="7">
        <f t="shared" si="8"/>
        <v>3745.799729212331</v>
      </c>
      <c r="J16" s="8">
        <f t="shared" si="0"/>
        <v>5.473085390646163</v>
      </c>
      <c r="K16" s="7">
        <f t="shared" si="1"/>
        <v>4.716940708010722</v>
      </c>
      <c r="L16" s="7">
        <f t="shared" si="2"/>
        <v>4028.568825090576</v>
      </c>
      <c r="P16" s="34">
        <f t="shared" si="3"/>
        <v>7005.549300027088</v>
      </c>
      <c r="Q16" s="33">
        <f t="shared" si="4"/>
        <v>24608.279673691937</v>
      </c>
      <c r="R16" s="14">
        <f t="shared" si="5"/>
        <v>31613.828973719024</v>
      </c>
    </row>
    <row r="17" spans="1:18" ht="12.75">
      <c r="A17" s="43">
        <v>2025</v>
      </c>
      <c r="B17" s="7">
        <v>6736337.764296464</v>
      </c>
      <c r="C17" s="30"/>
      <c r="D17" s="30"/>
      <c r="E17" s="31"/>
      <c r="F17" s="8">
        <f t="shared" si="6"/>
        <v>3.4894229619055683</v>
      </c>
      <c r="G17" s="7">
        <f t="shared" si="7"/>
        <v>4.176529413863808</v>
      </c>
      <c r="H17" s="7">
        <f t="shared" si="8"/>
        <v>3779.7591195467458</v>
      </c>
      <c r="J17" s="8">
        <f t="shared" si="0"/>
        <v>5.522704338948458</v>
      </c>
      <c r="K17" s="7">
        <f t="shared" si="1"/>
        <v>4.75970445467833</v>
      </c>
      <c r="L17" s="7">
        <f t="shared" si="2"/>
        <v>4065.0917977827316</v>
      </c>
      <c r="P17" s="34">
        <f t="shared" si="3"/>
        <v>7069.061553854026</v>
      </c>
      <c r="Q17" s="33">
        <f t="shared" si="4"/>
        <v>24831.378140056848</v>
      </c>
      <c r="R17" s="14">
        <f t="shared" si="5"/>
        <v>31900.439693910874</v>
      </c>
    </row>
    <row r="18" spans="1:18" ht="12.75">
      <c r="A18" s="43">
        <v>2026</v>
      </c>
      <c r="B18" s="7">
        <v>6796860.648513921</v>
      </c>
      <c r="C18" s="30"/>
      <c r="D18" s="30"/>
      <c r="E18" s="31"/>
      <c r="F18" s="8">
        <f t="shared" si="6"/>
        <v>3.520773815930211</v>
      </c>
      <c r="G18" s="7">
        <f t="shared" si="7"/>
        <v>4.21405360207863</v>
      </c>
      <c r="H18" s="7">
        <f t="shared" si="8"/>
        <v>3813.718509881161</v>
      </c>
      <c r="J18" s="8">
        <f t="shared" si="0"/>
        <v>5.572323287250754</v>
      </c>
      <c r="K18" s="7">
        <f t="shared" si="1"/>
        <v>4.8024682013459365</v>
      </c>
      <c r="L18" s="7">
        <f t="shared" si="2"/>
        <v>4101.614770474887</v>
      </c>
      <c r="P18" s="34">
        <f t="shared" si="3"/>
        <v>7132.573807680965</v>
      </c>
      <c r="Q18" s="33">
        <f t="shared" si="4"/>
        <v>25054.47660642175</v>
      </c>
      <c r="R18" s="14">
        <f t="shared" si="5"/>
        <v>32187.050414102716</v>
      </c>
    </row>
    <row r="19" spans="1:18" ht="12.75">
      <c r="A19" s="43">
        <v>2027</v>
      </c>
      <c r="B19" s="7">
        <v>6857383.5327313775</v>
      </c>
      <c r="C19" s="30"/>
      <c r="D19" s="30"/>
      <c r="E19" s="31"/>
      <c r="F19" s="8">
        <f t="shared" si="6"/>
        <v>3.5521246699548534</v>
      </c>
      <c r="G19" s="7">
        <f t="shared" si="7"/>
        <v>4.251577790293454</v>
      </c>
      <c r="H19" s="7">
        <f t="shared" si="8"/>
        <v>3847.6779002155763</v>
      </c>
      <c r="J19" s="8">
        <f t="shared" si="0"/>
        <v>5.621942235553048</v>
      </c>
      <c r="K19" s="7">
        <f t="shared" si="1"/>
        <v>4.845231948013544</v>
      </c>
      <c r="L19" s="7">
        <f t="shared" si="2"/>
        <v>4138.1377431670435</v>
      </c>
      <c r="P19" s="34">
        <f t="shared" si="3"/>
        <v>7196.086061507902</v>
      </c>
      <c r="Q19" s="33">
        <f t="shared" si="4"/>
        <v>25277.57507278666</v>
      </c>
      <c r="R19" s="14">
        <f t="shared" si="5"/>
        <v>32473.66113429456</v>
      </c>
    </row>
    <row r="20" spans="1:18" ht="12.75">
      <c r="A20" s="43">
        <v>2028</v>
      </c>
      <c r="B20" s="7">
        <v>6917906.416948834</v>
      </c>
      <c r="C20" s="30"/>
      <c r="D20" s="30"/>
      <c r="E20" s="31"/>
      <c r="F20" s="8">
        <f t="shared" si="6"/>
        <v>3.583475523979496</v>
      </c>
      <c r="G20" s="7">
        <f t="shared" si="7"/>
        <v>4.289101978508277</v>
      </c>
      <c r="H20" s="7">
        <f t="shared" si="8"/>
        <v>3881.637290549991</v>
      </c>
      <c r="J20" s="8">
        <f t="shared" si="0"/>
        <v>5.671561183855343</v>
      </c>
      <c r="K20" s="7">
        <f t="shared" si="1"/>
        <v>4.887995694681151</v>
      </c>
      <c r="L20" s="7">
        <f t="shared" si="2"/>
        <v>4174.6607158592</v>
      </c>
      <c r="P20" s="34">
        <f t="shared" si="3"/>
        <v>7259.598315334839</v>
      </c>
      <c r="Q20" s="33">
        <f t="shared" si="4"/>
        <v>25500.673539151565</v>
      </c>
      <c r="R20" s="14">
        <f t="shared" si="5"/>
        <v>32760.271854486404</v>
      </c>
    </row>
    <row r="21" spans="1:18" ht="12.75">
      <c r="A21" s="43">
        <v>2029</v>
      </c>
      <c r="B21" s="7">
        <v>6978429.30116629</v>
      </c>
      <c r="C21" s="30"/>
      <c r="D21" s="30"/>
      <c r="E21" s="31"/>
      <c r="F21" s="8">
        <f t="shared" si="6"/>
        <v>3.6148263780041385</v>
      </c>
      <c r="G21" s="7">
        <f t="shared" si="7"/>
        <v>4.3266261667231</v>
      </c>
      <c r="H21" s="7">
        <f t="shared" si="8"/>
        <v>3915.5966808844055</v>
      </c>
      <c r="J21" s="8">
        <f t="shared" si="0"/>
        <v>5.721180132157638</v>
      </c>
      <c r="K21" s="7">
        <f t="shared" si="1"/>
        <v>4.9307594413487585</v>
      </c>
      <c r="L21" s="7">
        <f t="shared" si="2"/>
        <v>4211.183688551354</v>
      </c>
      <c r="P21" s="34">
        <f t="shared" si="3"/>
        <v>7323.110569161777</v>
      </c>
      <c r="Q21" s="33">
        <f t="shared" si="4"/>
        <v>25723.772005516472</v>
      </c>
      <c r="R21" s="14">
        <f t="shared" si="5"/>
        <v>33046.882574678246</v>
      </c>
    </row>
    <row r="22" spans="1:18" ht="12.75">
      <c r="A22" s="43">
        <v>2030</v>
      </c>
      <c r="B22" s="7">
        <v>7038952.185383747</v>
      </c>
      <c r="C22" s="30"/>
      <c r="D22" s="30"/>
      <c r="E22" s="31"/>
      <c r="F22" s="8">
        <f t="shared" si="6"/>
        <v>3.6461772320287813</v>
      </c>
      <c r="G22" s="7">
        <f t="shared" si="7"/>
        <v>4.364150354937923</v>
      </c>
      <c r="H22" s="7">
        <f t="shared" si="8"/>
        <v>3949.5560712188208</v>
      </c>
      <c r="J22" s="8">
        <f t="shared" si="0"/>
        <v>5.770799080459933</v>
      </c>
      <c r="K22" s="7">
        <f t="shared" si="1"/>
        <v>4.973523188016365</v>
      </c>
      <c r="L22" s="7">
        <f t="shared" si="2"/>
        <v>4247.70666124351</v>
      </c>
      <c r="P22" s="34">
        <f t="shared" si="3"/>
        <v>7386.622822988715</v>
      </c>
      <c r="Q22" s="33">
        <f t="shared" si="4"/>
        <v>25946.87047188138</v>
      </c>
      <c r="R22" s="14">
        <f t="shared" si="5"/>
        <v>33333.493294870095</v>
      </c>
    </row>
    <row r="23" spans="1:18" ht="12.75">
      <c r="A23" s="43">
        <v>2031</v>
      </c>
      <c r="B23" s="7">
        <v>7099475.069601204</v>
      </c>
      <c r="C23" s="30"/>
      <c r="D23" s="30"/>
      <c r="E23" s="31"/>
      <c r="F23" s="8">
        <f t="shared" si="6"/>
        <v>3.677528086053424</v>
      </c>
      <c r="G23" s="7">
        <f t="shared" si="7"/>
        <v>4.401674543152747</v>
      </c>
      <c r="H23" s="7">
        <f t="shared" si="8"/>
        <v>3983.515461553236</v>
      </c>
      <c r="J23" s="8">
        <f t="shared" si="0"/>
        <v>5.820418028762228</v>
      </c>
      <c r="K23" s="7">
        <f t="shared" si="1"/>
        <v>5.016286934683973</v>
      </c>
      <c r="L23" s="7">
        <f t="shared" si="2"/>
        <v>4284.229633935666</v>
      </c>
      <c r="P23" s="34">
        <f t="shared" si="3"/>
        <v>7450.135076815652</v>
      </c>
      <c r="Q23" s="33">
        <f t="shared" si="4"/>
        <v>26169.968938246286</v>
      </c>
      <c r="R23" s="14">
        <f t="shared" si="5"/>
        <v>33620.10401506194</v>
      </c>
    </row>
    <row r="24" spans="1:18" ht="12.75">
      <c r="A24" s="43">
        <v>2032</v>
      </c>
      <c r="B24" s="7">
        <v>7159997.953818661</v>
      </c>
      <c r="C24" s="30"/>
      <c r="D24" s="30"/>
      <c r="E24" s="31"/>
      <c r="F24" s="8">
        <f t="shared" si="6"/>
        <v>3.708878940078067</v>
      </c>
      <c r="G24" s="7">
        <f t="shared" si="7"/>
        <v>4.43919873136757</v>
      </c>
      <c r="H24" s="7">
        <f t="shared" si="8"/>
        <v>4017.474851887651</v>
      </c>
      <c r="J24" s="8">
        <f t="shared" si="0"/>
        <v>5.870036977064522</v>
      </c>
      <c r="K24" s="7">
        <f t="shared" si="1"/>
        <v>5.0590506813515805</v>
      </c>
      <c r="L24" s="7">
        <f t="shared" si="2"/>
        <v>4320.752606627822</v>
      </c>
      <c r="P24" s="34">
        <f t="shared" si="3"/>
        <v>7513.647330642589</v>
      </c>
      <c r="Q24" s="33">
        <f t="shared" si="4"/>
        <v>26393.067404611196</v>
      </c>
      <c r="R24" s="14">
        <f t="shared" si="5"/>
        <v>33906.71473525379</v>
      </c>
    </row>
    <row r="25" spans="1:18" ht="12.75">
      <c r="A25" s="43">
        <v>2033</v>
      </c>
      <c r="B25" s="7">
        <v>7220520.838036118</v>
      </c>
      <c r="C25" s="30"/>
      <c r="D25" s="30"/>
      <c r="E25" s="31"/>
      <c r="F25" s="8">
        <f t="shared" si="6"/>
        <v>3.740229794102709</v>
      </c>
      <c r="G25" s="7">
        <f t="shared" si="7"/>
        <v>4.476722919582393</v>
      </c>
      <c r="H25" s="7">
        <f t="shared" si="8"/>
        <v>4051.434242222066</v>
      </c>
      <c r="J25" s="8">
        <f t="shared" si="0"/>
        <v>5.919655925366818</v>
      </c>
      <c r="K25" s="7">
        <f t="shared" si="1"/>
        <v>5.101814428019187</v>
      </c>
      <c r="L25" s="7">
        <f t="shared" si="2"/>
        <v>4357.2755793199785</v>
      </c>
      <c r="P25" s="34">
        <f t="shared" si="3"/>
        <v>7577.1595844695275</v>
      </c>
      <c r="Q25" s="33">
        <f t="shared" si="4"/>
        <v>26616.1658709761</v>
      </c>
      <c r="R25" s="14">
        <f t="shared" si="5"/>
        <v>34193.32545544563</v>
      </c>
    </row>
    <row r="26" spans="1:18" ht="12.75">
      <c r="A26" s="43">
        <v>2034</v>
      </c>
      <c r="B26" s="7">
        <v>7281043.722253575</v>
      </c>
      <c r="C26" s="30"/>
      <c r="D26" s="30"/>
      <c r="E26" s="31"/>
      <c r="F26" s="8">
        <f t="shared" si="6"/>
        <v>3.771580648127352</v>
      </c>
      <c r="G26" s="7">
        <f t="shared" si="7"/>
        <v>4.514247107797217</v>
      </c>
      <c r="H26" s="7">
        <f t="shared" si="8"/>
        <v>4085.393632556481</v>
      </c>
      <c r="J26" s="8">
        <f t="shared" si="0"/>
        <v>5.969274873669113</v>
      </c>
      <c r="K26" s="7">
        <f t="shared" si="1"/>
        <v>5.144578174686796</v>
      </c>
      <c r="L26" s="7">
        <f t="shared" si="2"/>
        <v>4393.798552012134</v>
      </c>
      <c r="P26" s="34">
        <f t="shared" si="3"/>
        <v>7640.671838296465</v>
      </c>
      <c r="Q26" s="33">
        <f t="shared" si="4"/>
        <v>26839.264337341014</v>
      </c>
      <c r="R26" s="14">
        <f t="shared" si="5"/>
        <v>34479.93617563748</v>
      </c>
    </row>
    <row r="27" spans="1:18" ht="12.75">
      <c r="A27" s="43">
        <v>2035</v>
      </c>
      <c r="B27" s="7">
        <v>7281043.722253575</v>
      </c>
      <c r="C27" s="30"/>
      <c r="D27" s="30"/>
      <c r="E27" s="31"/>
      <c r="F27" s="8">
        <f t="shared" si="6"/>
        <v>3.771580648127352</v>
      </c>
      <c r="G27" s="7">
        <f t="shared" si="7"/>
        <v>4.514247107797217</v>
      </c>
      <c r="H27" s="7">
        <f t="shared" si="8"/>
        <v>4085.393632556481</v>
      </c>
      <c r="J27" s="8">
        <f t="shared" si="0"/>
        <v>5.969274873669113</v>
      </c>
      <c r="K27" s="7">
        <f t="shared" si="1"/>
        <v>5.144578174686796</v>
      </c>
      <c r="L27" s="7">
        <f t="shared" si="2"/>
        <v>4393.798552012134</v>
      </c>
      <c r="P27" s="34">
        <f t="shared" si="3"/>
        <v>7640.671838296465</v>
      </c>
      <c r="Q27" s="33">
        <f t="shared" si="4"/>
        <v>26839.264337341014</v>
      </c>
      <c r="R27" s="14">
        <f t="shared" si="5"/>
        <v>34479.93617563748</v>
      </c>
    </row>
    <row r="28" spans="1:18" ht="12.75">
      <c r="A28" s="43">
        <v>2036</v>
      </c>
      <c r="B28" s="7">
        <v>7281043.722253575</v>
      </c>
      <c r="C28" s="30"/>
      <c r="D28" s="30"/>
      <c r="E28" s="31"/>
      <c r="F28" s="8">
        <f t="shared" si="6"/>
        <v>3.771580648127352</v>
      </c>
      <c r="G28" s="7">
        <f t="shared" si="7"/>
        <v>4.514247107797217</v>
      </c>
      <c r="H28" s="7">
        <f t="shared" si="8"/>
        <v>4085.393632556481</v>
      </c>
      <c r="J28" s="8">
        <f t="shared" si="0"/>
        <v>5.969274873669113</v>
      </c>
      <c r="K28" s="7">
        <f t="shared" si="1"/>
        <v>5.144578174686796</v>
      </c>
      <c r="L28" s="7">
        <f t="shared" si="2"/>
        <v>4393.798552012134</v>
      </c>
      <c r="P28" s="34">
        <f t="shared" si="3"/>
        <v>7640.671838296465</v>
      </c>
      <c r="Q28" s="33">
        <f t="shared" si="4"/>
        <v>26839.264337341014</v>
      </c>
      <c r="R28" s="14">
        <f t="shared" si="5"/>
        <v>34479.93617563748</v>
      </c>
    </row>
    <row r="29" spans="1:18" ht="12.75">
      <c r="A29" s="43">
        <v>2037</v>
      </c>
      <c r="B29" s="7">
        <v>7281043.722253575</v>
      </c>
      <c r="C29" s="30"/>
      <c r="D29" s="30"/>
      <c r="E29" s="31"/>
      <c r="F29" s="8">
        <f t="shared" si="6"/>
        <v>3.771580648127352</v>
      </c>
      <c r="G29" s="7">
        <f t="shared" si="7"/>
        <v>4.514247107797217</v>
      </c>
      <c r="H29" s="7">
        <f t="shared" si="8"/>
        <v>4085.393632556481</v>
      </c>
      <c r="J29" s="8">
        <f t="shared" si="0"/>
        <v>5.969274873669113</v>
      </c>
      <c r="K29" s="7">
        <f t="shared" si="1"/>
        <v>5.144578174686796</v>
      </c>
      <c r="L29" s="7">
        <f t="shared" si="2"/>
        <v>4393.798552012134</v>
      </c>
      <c r="P29" s="34">
        <f t="shared" si="3"/>
        <v>7640.671838296465</v>
      </c>
      <c r="Q29" s="33">
        <f t="shared" si="4"/>
        <v>26839.264337341014</v>
      </c>
      <c r="R29" s="14">
        <f t="shared" si="5"/>
        <v>34479.93617563748</v>
      </c>
    </row>
    <row r="30" spans="1:18" ht="12.75">
      <c r="A30" s="43">
        <v>2038</v>
      </c>
      <c r="B30" s="7">
        <v>7281043.722253575</v>
      </c>
      <c r="C30" s="30"/>
      <c r="D30" s="30"/>
      <c r="E30" s="31"/>
      <c r="F30" s="8">
        <f t="shared" si="6"/>
        <v>3.771580648127352</v>
      </c>
      <c r="G30" s="7">
        <f t="shared" si="7"/>
        <v>4.514247107797217</v>
      </c>
      <c r="H30" s="7">
        <f t="shared" si="8"/>
        <v>4085.393632556481</v>
      </c>
      <c r="J30" s="8">
        <f t="shared" si="0"/>
        <v>5.969274873669113</v>
      </c>
      <c r="K30" s="7">
        <f t="shared" si="1"/>
        <v>5.144578174686796</v>
      </c>
      <c r="L30" s="7">
        <f t="shared" si="2"/>
        <v>4393.798552012134</v>
      </c>
      <c r="P30" s="34">
        <f t="shared" si="3"/>
        <v>7640.671838296465</v>
      </c>
      <c r="Q30" s="33">
        <f t="shared" si="4"/>
        <v>26839.264337341014</v>
      </c>
      <c r="R30" s="14">
        <f t="shared" si="5"/>
        <v>34479.93617563748</v>
      </c>
    </row>
    <row r="31" spans="1:18" ht="12.75">
      <c r="A31" s="43">
        <v>2039</v>
      </c>
      <c r="B31" s="7">
        <v>7281043.722253575</v>
      </c>
      <c r="C31" s="30"/>
      <c r="D31" s="30"/>
      <c r="E31" s="31"/>
      <c r="F31" s="8">
        <f t="shared" si="6"/>
        <v>3.771580648127352</v>
      </c>
      <c r="G31" s="7">
        <f t="shared" si="7"/>
        <v>4.514247107797217</v>
      </c>
      <c r="H31" s="7">
        <f t="shared" si="8"/>
        <v>4085.393632556481</v>
      </c>
      <c r="J31" s="8">
        <f t="shared" si="0"/>
        <v>5.969274873669113</v>
      </c>
      <c r="K31" s="7">
        <f t="shared" si="1"/>
        <v>5.144578174686796</v>
      </c>
      <c r="L31" s="7">
        <f t="shared" si="2"/>
        <v>4393.798552012134</v>
      </c>
      <c r="P31" s="34">
        <f t="shared" si="3"/>
        <v>7640.671838296465</v>
      </c>
      <c r="Q31" s="33">
        <f t="shared" si="4"/>
        <v>26839.264337341014</v>
      </c>
      <c r="R31" s="14">
        <f t="shared" si="5"/>
        <v>34479.93617563748</v>
      </c>
    </row>
    <row r="32" spans="1:18" ht="12.75">
      <c r="A32" s="43">
        <v>2040</v>
      </c>
      <c r="B32" s="7">
        <v>7281043.722253575</v>
      </c>
      <c r="C32" s="30"/>
      <c r="D32" s="30"/>
      <c r="E32" s="31"/>
      <c r="F32" s="8">
        <f t="shared" si="6"/>
        <v>3.771580648127352</v>
      </c>
      <c r="G32" s="7">
        <f t="shared" si="7"/>
        <v>4.514247107797217</v>
      </c>
      <c r="H32" s="7">
        <f t="shared" si="8"/>
        <v>4085.393632556481</v>
      </c>
      <c r="J32" s="8">
        <f t="shared" si="0"/>
        <v>5.969274873669113</v>
      </c>
      <c r="K32" s="7">
        <f t="shared" si="1"/>
        <v>5.144578174686796</v>
      </c>
      <c r="L32" s="7">
        <f t="shared" si="2"/>
        <v>4393.798552012134</v>
      </c>
      <c r="P32" s="34">
        <f t="shared" si="3"/>
        <v>7640.671838296465</v>
      </c>
      <c r="Q32" s="33">
        <f t="shared" si="4"/>
        <v>26839.264337341014</v>
      </c>
      <c r="R32" s="14">
        <f t="shared" si="5"/>
        <v>34479.93617563748</v>
      </c>
    </row>
    <row r="33" spans="1:18" ht="12.75">
      <c r="A33" s="43">
        <v>2041</v>
      </c>
      <c r="B33" s="7">
        <v>7281043.722253575</v>
      </c>
      <c r="C33" s="30"/>
      <c r="D33" s="30"/>
      <c r="E33" s="31"/>
      <c r="F33" s="8">
        <f t="shared" si="6"/>
        <v>3.771580648127352</v>
      </c>
      <c r="G33" s="7">
        <f t="shared" si="7"/>
        <v>4.514247107797217</v>
      </c>
      <c r="H33" s="7">
        <f t="shared" si="8"/>
        <v>4085.393632556481</v>
      </c>
      <c r="J33" s="8">
        <f t="shared" si="0"/>
        <v>5.969274873669113</v>
      </c>
      <c r="K33" s="7">
        <f t="shared" si="1"/>
        <v>5.144578174686796</v>
      </c>
      <c r="L33" s="7">
        <f t="shared" si="2"/>
        <v>4393.798552012134</v>
      </c>
      <c r="P33" s="34">
        <f t="shared" si="3"/>
        <v>7640.671838296465</v>
      </c>
      <c r="Q33" s="33">
        <f t="shared" si="4"/>
        <v>26839.264337341014</v>
      </c>
      <c r="R33" s="14">
        <f t="shared" si="5"/>
        <v>34479.93617563748</v>
      </c>
    </row>
    <row r="34" spans="1:18" ht="12.75">
      <c r="A34" s="43">
        <v>2042</v>
      </c>
      <c r="B34" s="7">
        <v>7281043.722253575</v>
      </c>
      <c r="C34" s="30"/>
      <c r="D34" s="30"/>
      <c r="E34" s="31"/>
      <c r="F34" s="8">
        <f t="shared" si="6"/>
        <v>3.771580648127352</v>
      </c>
      <c r="G34" s="7">
        <f t="shared" si="7"/>
        <v>4.514247107797217</v>
      </c>
      <c r="H34" s="7">
        <f t="shared" si="8"/>
        <v>4085.393632556481</v>
      </c>
      <c r="J34" s="8">
        <f t="shared" si="0"/>
        <v>5.969274873669113</v>
      </c>
      <c r="K34" s="7">
        <f t="shared" si="1"/>
        <v>5.144578174686796</v>
      </c>
      <c r="L34" s="7">
        <f t="shared" si="2"/>
        <v>4393.798552012134</v>
      </c>
      <c r="P34" s="34">
        <f t="shared" si="3"/>
        <v>7640.671838296465</v>
      </c>
      <c r="Q34" s="33">
        <f t="shared" si="4"/>
        <v>26839.264337341014</v>
      </c>
      <c r="R34" s="14">
        <f t="shared" si="5"/>
        <v>34479.93617563748</v>
      </c>
    </row>
    <row r="35" spans="1:18" ht="12.75">
      <c r="A35" s="43">
        <v>2043</v>
      </c>
      <c r="B35" s="7">
        <v>7281043.722253575</v>
      </c>
      <c r="C35" s="30"/>
      <c r="D35" s="30"/>
      <c r="E35" s="31"/>
      <c r="F35" s="8">
        <f t="shared" si="6"/>
        <v>3.771580648127352</v>
      </c>
      <c r="G35" s="7">
        <f t="shared" si="7"/>
        <v>4.514247107797217</v>
      </c>
      <c r="H35" s="7">
        <f t="shared" si="8"/>
        <v>4085.393632556481</v>
      </c>
      <c r="J35" s="8">
        <f t="shared" si="0"/>
        <v>5.969274873669113</v>
      </c>
      <c r="K35" s="7">
        <f t="shared" si="1"/>
        <v>5.144578174686796</v>
      </c>
      <c r="L35" s="7">
        <f t="shared" si="2"/>
        <v>4393.798552012134</v>
      </c>
      <c r="P35" s="34">
        <f t="shared" si="3"/>
        <v>7640.671838296465</v>
      </c>
      <c r="Q35" s="33">
        <f t="shared" si="4"/>
        <v>26839.264337341014</v>
      </c>
      <c r="R35" s="14">
        <f t="shared" si="5"/>
        <v>34479.93617563748</v>
      </c>
    </row>
    <row r="36" spans="1:18" ht="12.75">
      <c r="A36" s="43">
        <v>2044</v>
      </c>
      <c r="B36" s="7">
        <v>7281043.722253575</v>
      </c>
      <c r="C36" s="30"/>
      <c r="D36" s="30"/>
      <c r="E36" s="31"/>
      <c r="F36" s="8">
        <f t="shared" si="6"/>
        <v>3.771580648127352</v>
      </c>
      <c r="G36" s="7">
        <f t="shared" si="7"/>
        <v>4.514247107797217</v>
      </c>
      <c r="H36" s="7">
        <f t="shared" si="8"/>
        <v>4085.393632556481</v>
      </c>
      <c r="J36" s="8">
        <f t="shared" si="0"/>
        <v>5.969274873669113</v>
      </c>
      <c r="K36" s="7">
        <f t="shared" si="1"/>
        <v>5.144578174686796</v>
      </c>
      <c r="L36" s="7">
        <f t="shared" si="2"/>
        <v>4393.798552012134</v>
      </c>
      <c r="P36" s="34">
        <f t="shared" si="3"/>
        <v>7640.671838296465</v>
      </c>
      <c r="Q36" s="33">
        <f t="shared" si="4"/>
        <v>26839.264337341014</v>
      </c>
      <c r="R36" s="14">
        <f t="shared" si="5"/>
        <v>34479.93617563748</v>
      </c>
    </row>
    <row r="37" spans="1:18" ht="12.75">
      <c r="A37" s="43">
        <v>2045</v>
      </c>
      <c r="B37" s="7">
        <v>7281043.722253575</v>
      </c>
      <c r="C37" s="30"/>
      <c r="D37" s="30"/>
      <c r="E37" s="31"/>
      <c r="F37" s="8">
        <f t="shared" si="6"/>
        <v>3.771580648127352</v>
      </c>
      <c r="G37" s="7">
        <f t="shared" si="7"/>
        <v>4.514247107797217</v>
      </c>
      <c r="H37" s="7">
        <f t="shared" si="8"/>
        <v>4085.393632556481</v>
      </c>
      <c r="J37" s="8">
        <f t="shared" si="0"/>
        <v>5.969274873669113</v>
      </c>
      <c r="K37" s="7">
        <f t="shared" si="1"/>
        <v>5.144578174686796</v>
      </c>
      <c r="L37" s="7">
        <f t="shared" si="2"/>
        <v>4393.798552012134</v>
      </c>
      <c r="P37" s="34">
        <f t="shared" si="3"/>
        <v>7640.671838296465</v>
      </c>
      <c r="Q37" s="33">
        <f t="shared" si="4"/>
        <v>26839.264337341014</v>
      </c>
      <c r="R37" s="14">
        <f t="shared" si="5"/>
        <v>34479.93617563748</v>
      </c>
    </row>
    <row r="38" spans="1:18" ht="12.75">
      <c r="A38" s="43">
        <v>2046</v>
      </c>
      <c r="B38" s="7">
        <v>7281043.722253575</v>
      </c>
      <c r="C38" s="30"/>
      <c r="D38" s="30"/>
      <c r="E38" s="31"/>
      <c r="F38" s="8">
        <f t="shared" si="6"/>
        <v>3.771580648127352</v>
      </c>
      <c r="G38" s="7">
        <f t="shared" si="7"/>
        <v>4.514247107797217</v>
      </c>
      <c r="H38" s="7">
        <f t="shared" si="8"/>
        <v>4085.393632556481</v>
      </c>
      <c r="J38" s="8">
        <f aca="true" t="shared" si="9" ref="J38:J56">F38+F94</f>
        <v>5.969274873669113</v>
      </c>
      <c r="K38" s="7">
        <f aca="true" t="shared" si="10" ref="K38:K56">G38+G94</f>
        <v>5.144578174686796</v>
      </c>
      <c r="L38" s="7">
        <f t="shared" si="2"/>
        <v>4393.798552012134</v>
      </c>
      <c r="P38" s="34">
        <f t="shared" si="3"/>
        <v>7640.671838296465</v>
      </c>
      <c r="Q38" s="33">
        <f t="shared" si="4"/>
        <v>26839.264337341014</v>
      </c>
      <c r="R38" s="14">
        <f t="shared" si="5"/>
        <v>34479.93617563748</v>
      </c>
    </row>
    <row r="39" spans="1:18" ht="12.75">
      <c r="A39" s="43">
        <v>2047</v>
      </c>
      <c r="B39" s="7">
        <v>7281043.722253575</v>
      </c>
      <c r="C39" s="30"/>
      <c r="D39" s="30"/>
      <c r="E39" s="31"/>
      <c r="F39" s="8">
        <f t="shared" si="6"/>
        <v>3.771580648127352</v>
      </c>
      <c r="G39" s="7">
        <f t="shared" si="7"/>
        <v>4.514247107797217</v>
      </c>
      <c r="H39" s="7">
        <f t="shared" si="8"/>
        <v>4085.393632556481</v>
      </c>
      <c r="J39" s="8">
        <f t="shared" si="9"/>
        <v>5.969274873669113</v>
      </c>
      <c r="K39" s="7">
        <f t="shared" si="10"/>
        <v>5.144578174686796</v>
      </c>
      <c r="L39" s="7">
        <f t="shared" si="2"/>
        <v>4393.798552012134</v>
      </c>
      <c r="P39" s="34">
        <f t="shared" si="3"/>
        <v>7640.671838296465</v>
      </c>
      <c r="Q39" s="33">
        <f t="shared" si="4"/>
        <v>26839.264337341014</v>
      </c>
      <c r="R39" s="14">
        <f t="shared" si="5"/>
        <v>34479.93617563748</v>
      </c>
    </row>
    <row r="40" spans="1:18" ht="12.75">
      <c r="A40" s="43">
        <v>2048</v>
      </c>
      <c r="B40" s="7">
        <v>7281043.722253575</v>
      </c>
      <c r="C40" s="30"/>
      <c r="D40" s="30"/>
      <c r="E40" s="31"/>
      <c r="F40" s="8">
        <f t="shared" si="6"/>
        <v>3.771580648127352</v>
      </c>
      <c r="G40" s="7">
        <f t="shared" si="7"/>
        <v>4.514247107797217</v>
      </c>
      <c r="H40" s="7">
        <f t="shared" si="8"/>
        <v>4085.393632556481</v>
      </c>
      <c r="J40" s="8">
        <f t="shared" si="9"/>
        <v>5.969274873669113</v>
      </c>
      <c r="K40" s="7">
        <f t="shared" si="10"/>
        <v>5.144578174686796</v>
      </c>
      <c r="L40" s="7">
        <f t="shared" si="2"/>
        <v>4393.798552012134</v>
      </c>
      <c r="P40" s="34">
        <f t="shared" si="3"/>
        <v>7640.671838296465</v>
      </c>
      <c r="Q40" s="33">
        <f t="shared" si="4"/>
        <v>26839.264337341014</v>
      </c>
      <c r="R40" s="14">
        <f t="shared" si="5"/>
        <v>34479.93617563748</v>
      </c>
    </row>
    <row r="41" spans="1:18" ht="12.75">
      <c r="A41" s="43">
        <v>2049</v>
      </c>
      <c r="B41" s="7">
        <v>7281043.722253575</v>
      </c>
      <c r="C41" s="30"/>
      <c r="D41" s="30"/>
      <c r="E41" s="31"/>
      <c r="F41" s="8">
        <f t="shared" si="6"/>
        <v>3.771580648127352</v>
      </c>
      <c r="G41" s="7">
        <f t="shared" si="7"/>
        <v>4.514247107797217</v>
      </c>
      <c r="H41" s="7">
        <f t="shared" si="8"/>
        <v>4085.393632556481</v>
      </c>
      <c r="J41" s="8">
        <f t="shared" si="9"/>
        <v>5.969274873669113</v>
      </c>
      <c r="K41" s="7">
        <f t="shared" si="10"/>
        <v>5.144578174686796</v>
      </c>
      <c r="L41" s="7">
        <f t="shared" si="2"/>
        <v>4393.798552012134</v>
      </c>
      <c r="P41" s="34">
        <f t="shared" si="3"/>
        <v>7640.671838296465</v>
      </c>
      <c r="Q41" s="33">
        <f t="shared" si="4"/>
        <v>26839.264337341014</v>
      </c>
      <c r="R41" s="14">
        <f t="shared" si="5"/>
        <v>34479.93617563748</v>
      </c>
    </row>
    <row r="42" spans="1:18" ht="12.75">
      <c r="A42" s="43">
        <v>2050</v>
      </c>
      <c r="B42" s="7">
        <v>7281043.722253575</v>
      </c>
      <c r="C42" s="30"/>
      <c r="D42" s="30"/>
      <c r="E42" s="31"/>
      <c r="F42" s="8">
        <f t="shared" si="6"/>
        <v>3.771580648127352</v>
      </c>
      <c r="G42" s="7">
        <f t="shared" si="7"/>
        <v>4.514247107797217</v>
      </c>
      <c r="H42" s="7">
        <f t="shared" si="8"/>
        <v>4085.393632556481</v>
      </c>
      <c r="J42" s="8">
        <f t="shared" si="9"/>
        <v>5.969274873669113</v>
      </c>
      <c r="K42" s="7">
        <f t="shared" si="10"/>
        <v>5.144578174686796</v>
      </c>
      <c r="L42" s="7">
        <f t="shared" si="2"/>
        <v>4393.798552012134</v>
      </c>
      <c r="P42" s="34">
        <f t="shared" si="3"/>
        <v>7640.671838296465</v>
      </c>
      <c r="Q42" s="33">
        <f t="shared" si="4"/>
        <v>26839.264337341014</v>
      </c>
      <c r="R42" s="14">
        <f t="shared" si="5"/>
        <v>34479.93617563748</v>
      </c>
    </row>
    <row r="43" spans="1:18" ht="12.75">
      <c r="A43" s="43">
        <v>2051</v>
      </c>
      <c r="B43" s="7">
        <v>7281043.722253575</v>
      </c>
      <c r="C43" s="30"/>
      <c r="D43" s="30"/>
      <c r="E43" s="31"/>
      <c r="F43" s="8">
        <f t="shared" si="6"/>
        <v>3.771580648127352</v>
      </c>
      <c r="G43" s="7">
        <f t="shared" si="7"/>
        <v>4.514247107797217</v>
      </c>
      <c r="H43" s="7">
        <f t="shared" si="8"/>
        <v>4085.393632556481</v>
      </c>
      <c r="J43" s="8">
        <f t="shared" si="9"/>
        <v>5.969274873669113</v>
      </c>
      <c r="K43" s="7">
        <f t="shared" si="10"/>
        <v>5.144578174686796</v>
      </c>
      <c r="L43" s="7">
        <f t="shared" si="2"/>
        <v>4393.798552012134</v>
      </c>
      <c r="P43" s="34">
        <f t="shared" si="3"/>
        <v>7640.671838296465</v>
      </c>
      <c r="Q43" s="33">
        <f t="shared" si="4"/>
        <v>26839.264337341014</v>
      </c>
      <c r="R43" s="14">
        <f t="shared" si="5"/>
        <v>34479.93617563748</v>
      </c>
    </row>
    <row r="44" spans="1:18" ht="12.75">
      <c r="A44" s="43">
        <v>2052</v>
      </c>
      <c r="B44" s="7">
        <v>7281043.722253575</v>
      </c>
      <c r="C44" s="30"/>
      <c r="D44" s="30"/>
      <c r="E44" s="31"/>
      <c r="F44" s="8">
        <f t="shared" si="6"/>
        <v>3.771580648127352</v>
      </c>
      <c r="G44" s="7">
        <f t="shared" si="7"/>
        <v>4.514247107797217</v>
      </c>
      <c r="H44" s="7">
        <f t="shared" si="8"/>
        <v>4085.393632556481</v>
      </c>
      <c r="J44" s="8">
        <f t="shared" si="9"/>
        <v>5.969274873669113</v>
      </c>
      <c r="K44" s="7">
        <f t="shared" si="10"/>
        <v>5.144578174686796</v>
      </c>
      <c r="L44" s="7">
        <f t="shared" si="2"/>
        <v>4393.798552012134</v>
      </c>
      <c r="P44" s="34">
        <f t="shared" si="3"/>
        <v>7640.671838296465</v>
      </c>
      <c r="Q44" s="33">
        <f t="shared" si="4"/>
        <v>26839.264337341014</v>
      </c>
      <c r="R44" s="14">
        <f t="shared" si="5"/>
        <v>34479.93617563748</v>
      </c>
    </row>
    <row r="45" spans="1:18" ht="12.75">
      <c r="A45" s="43">
        <v>2053</v>
      </c>
      <c r="B45" s="7">
        <v>7281043.722253575</v>
      </c>
      <c r="C45" s="30"/>
      <c r="D45" s="30"/>
      <c r="E45" s="31"/>
      <c r="F45" s="8">
        <f t="shared" si="6"/>
        <v>3.771580648127352</v>
      </c>
      <c r="G45" s="7">
        <f t="shared" si="7"/>
        <v>4.514247107797217</v>
      </c>
      <c r="H45" s="7">
        <f t="shared" si="8"/>
        <v>4085.393632556481</v>
      </c>
      <c r="J45" s="8">
        <f t="shared" si="9"/>
        <v>5.969274873669113</v>
      </c>
      <c r="K45" s="7">
        <f t="shared" si="10"/>
        <v>5.144578174686796</v>
      </c>
      <c r="L45" s="7">
        <f t="shared" si="2"/>
        <v>4393.798552012134</v>
      </c>
      <c r="P45" s="34">
        <f t="shared" si="3"/>
        <v>7640.671838296465</v>
      </c>
      <c r="Q45" s="33">
        <f t="shared" si="4"/>
        <v>26839.264337341014</v>
      </c>
      <c r="R45" s="14">
        <f t="shared" si="5"/>
        <v>34479.93617563748</v>
      </c>
    </row>
    <row r="46" spans="1:18" ht="12.75">
      <c r="A46" s="43">
        <v>2054</v>
      </c>
      <c r="B46" s="7">
        <v>7281043.722253575</v>
      </c>
      <c r="C46" s="30"/>
      <c r="D46" s="30"/>
      <c r="E46" s="31"/>
      <c r="F46" s="8">
        <f t="shared" si="6"/>
        <v>3.771580648127352</v>
      </c>
      <c r="G46" s="7">
        <f t="shared" si="7"/>
        <v>4.514247107797217</v>
      </c>
      <c r="H46" s="7">
        <f t="shared" si="8"/>
        <v>4085.393632556481</v>
      </c>
      <c r="J46" s="8">
        <f t="shared" si="9"/>
        <v>5.969274873669113</v>
      </c>
      <c r="K46" s="7">
        <f t="shared" si="10"/>
        <v>5.144578174686796</v>
      </c>
      <c r="L46" s="7">
        <f t="shared" si="2"/>
        <v>4393.798552012134</v>
      </c>
      <c r="P46" s="34">
        <f t="shared" si="3"/>
        <v>7640.671838296465</v>
      </c>
      <c r="Q46" s="33">
        <f t="shared" si="4"/>
        <v>26839.264337341014</v>
      </c>
      <c r="R46" s="14">
        <f t="shared" si="5"/>
        <v>34479.93617563748</v>
      </c>
    </row>
    <row r="47" spans="1:18" ht="12.75">
      <c r="A47" s="43">
        <v>2055</v>
      </c>
      <c r="B47" s="7">
        <v>7281043.722253575</v>
      </c>
      <c r="C47" s="30"/>
      <c r="D47" s="30"/>
      <c r="E47" s="31"/>
      <c r="F47" s="8">
        <f t="shared" si="6"/>
        <v>3.771580648127352</v>
      </c>
      <c r="G47" s="7">
        <f t="shared" si="7"/>
        <v>4.514247107797217</v>
      </c>
      <c r="H47" s="7">
        <f t="shared" si="8"/>
        <v>4085.393632556481</v>
      </c>
      <c r="J47" s="8">
        <f t="shared" si="9"/>
        <v>5.969274873669113</v>
      </c>
      <c r="K47" s="7">
        <f t="shared" si="10"/>
        <v>5.144578174686796</v>
      </c>
      <c r="L47" s="7">
        <f t="shared" si="2"/>
        <v>4393.798552012134</v>
      </c>
      <c r="P47" s="34">
        <f t="shared" si="3"/>
        <v>7640.671838296465</v>
      </c>
      <c r="Q47" s="33">
        <f t="shared" si="4"/>
        <v>26839.264337341014</v>
      </c>
      <c r="R47" s="14">
        <f t="shared" si="5"/>
        <v>34479.93617563748</v>
      </c>
    </row>
    <row r="48" spans="1:18" ht="12.75">
      <c r="A48" s="43">
        <v>2056</v>
      </c>
      <c r="B48" s="7">
        <v>7281043.722253575</v>
      </c>
      <c r="C48" s="30"/>
      <c r="D48" s="30"/>
      <c r="E48" s="31"/>
      <c r="F48" s="8">
        <f t="shared" si="6"/>
        <v>3.771580648127352</v>
      </c>
      <c r="G48" s="7">
        <f t="shared" si="7"/>
        <v>4.514247107797217</v>
      </c>
      <c r="H48" s="7">
        <f t="shared" si="8"/>
        <v>4085.393632556481</v>
      </c>
      <c r="J48" s="8">
        <f t="shared" si="9"/>
        <v>5.969274873669113</v>
      </c>
      <c r="K48" s="7">
        <f t="shared" si="10"/>
        <v>5.144578174686796</v>
      </c>
      <c r="L48" s="7">
        <f t="shared" si="2"/>
        <v>4393.798552012134</v>
      </c>
      <c r="P48" s="34">
        <f t="shared" si="3"/>
        <v>7640.671838296465</v>
      </c>
      <c r="Q48" s="33">
        <f t="shared" si="4"/>
        <v>26839.264337341014</v>
      </c>
      <c r="R48" s="14">
        <f t="shared" si="5"/>
        <v>34479.93617563748</v>
      </c>
    </row>
    <row r="49" spans="1:18" ht="12.75">
      <c r="A49" s="43">
        <v>2057</v>
      </c>
      <c r="B49" s="7">
        <v>7281043.722253575</v>
      </c>
      <c r="C49" s="30"/>
      <c r="D49" s="30"/>
      <c r="E49" s="31"/>
      <c r="F49" s="8">
        <f t="shared" si="6"/>
        <v>3.771580648127352</v>
      </c>
      <c r="G49" s="7">
        <f t="shared" si="7"/>
        <v>4.514247107797217</v>
      </c>
      <c r="H49" s="7">
        <f t="shared" si="8"/>
        <v>4085.393632556481</v>
      </c>
      <c r="J49" s="8">
        <f t="shared" si="9"/>
        <v>5.969274873669113</v>
      </c>
      <c r="K49" s="7">
        <f t="shared" si="10"/>
        <v>5.144578174686796</v>
      </c>
      <c r="L49" s="7">
        <f t="shared" si="2"/>
        <v>4393.798552012134</v>
      </c>
      <c r="P49" s="34">
        <f t="shared" si="3"/>
        <v>7640.671838296465</v>
      </c>
      <c r="Q49" s="33">
        <f t="shared" si="4"/>
        <v>26839.264337341014</v>
      </c>
      <c r="R49" s="14">
        <f t="shared" si="5"/>
        <v>34479.93617563748</v>
      </c>
    </row>
    <row r="50" spans="1:18" ht="12.75">
      <c r="A50" s="43">
        <v>2058</v>
      </c>
      <c r="B50" s="7">
        <v>7281043.722253575</v>
      </c>
      <c r="C50" s="30"/>
      <c r="D50" s="30"/>
      <c r="E50" s="31"/>
      <c r="F50" s="8">
        <f t="shared" si="6"/>
        <v>3.771580648127352</v>
      </c>
      <c r="G50" s="7">
        <f t="shared" si="7"/>
        <v>4.514247107797217</v>
      </c>
      <c r="H50" s="7">
        <f t="shared" si="8"/>
        <v>4085.393632556481</v>
      </c>
      <c r="J50" s="8">
        <f t="shared" si="9"/>
        <v>5.969274873669113</v>
      </c>
      <c r="K50" s="7">
        <f t="shared" si="10"/>
        <v>5.144578174686796</v>
      </c>
      <c r="L50" s="7">
        <f t="shared" si="2"/>
        <v>4393.798552012134</v>
      </c>
      <c r="P50" s="34">
        <f t="shared" si="3"/>
        <v>7640.671838296465</v>
      </c>
      <c r="Q50" s="33">
        <f t="shared" si="4"/>
        <v>26839.264337341014</v>
      </c>
      <c r="R50" s="14">
        <f t="shared" si="5"/>
        <v>34479.93617563748</v>
      </c>
    </row>
    <row r="51" spans="1:18" ht="12.75">
      <c r="A51" s="43">
        <v>2059</v>
      </c>
      <c r="B51" s="7">
        <v>7281043.722253575</v>
      </c>
      <c r="C51" s="30"/>
      <c r="D51" s="30"/>
      <c r="E51" s="31"/>
      <c r="F51" s="8">
        <f t="shared" si="6"/>
        <v>3.771580648127352</v>
      </c>
      <c r="G51" s="7">
        <f t="shared" si="7"/>
        <v>4.514247107797217</v>
      </c>
      <c r="H51" s="7">
        <f t="shared" si="8"/>
        <v>4085.393632556481</v>
      </c>
      <c r="J51" s="8">
        <f t="shared" si="9"/>
        <v>5.969274873669113</v>
      </c>
      <c r="K51" s="7">
        <f t="shared" si="10"/>
        <v>5.144578174686796</v>
      </c>
      <c r="L51" s="7">
        <f t="shared" si="2"/>
        <v>4393.798552012134</v>
      </c>
      <c r="P51" s="34">
        <f t="shared" si="3"/>
        <v>7640.671838296465</v>
      </c>
      <c r="Q51" s="33">
        <f t="shared" si="4"/>
        <v>26839.264337341014</v>
      </c>
      <c r="R51" s="14">
        <f t="shared" si="5"/>
        <v>34479.93617563748</v>
      </c>
    </row>
    <row r="52" spans="1:18" ht="12.75">
      <c r="A52" s="43">
        <v>2060</v>
      </c>
      <c r="B52" s="7">
        <v>7281043.722253575</v>
      </c>
      <c r="C52" s="30"/>
      <c r="D52" s="30"/>
      <c r="E52" s="31"/>
      <c r="F52" s="8">
        <f t="shared" si="6"/>
        <v>3.771580648127352</v>
      </c>
      <c r="G52" s="7">
        <f t="shared" si="7"/>
        <v>4.514247107797217</v>
      </c>
      <c r="H52" s="7">
        <f t="shared" si="8"/>
        <v>4085.393632556481</v>
      </c>
      <c r="J52" s="8">
        <f t="shared" si="9"/>
        <v>5.969274873669113</v>
      </c>
      <c r="K52" s="7">
        <f t="shared" si="10"/>
        <v>5.144578174686796</v>
      </c>
      <c r="L52" s="7">
        <f t="shared" si="2"/>
        <v>4393.798552012134</v>
      </c>
      <c r="P52" s="34">
        <f t="shared" si="3"/>
        <v>7640.671838296465</v>
      </c>
      <c r="Q52" s="33">
        <f t="shared" si="4"/>
        <v>26839.264337341014</v>
      </c>
      <c r="R52" s="14">
        <f t="shared" si="5"/>
        <v>34479.93617563748</v>
      </c>
    </row>
    <row r="53" spans="1:18" ht="12.75">
      <c r="A53" s="43">
        <v>2061</v>
      </c>
      <c r="B53" s="7">
        <v>7281043.722253575</v>
      </c>
      <c r="C53" s="30"/>
      <c r="D53" s="30"/>
      <c r="E53" s="31"/>
      <c r="F53" s="8">
        <f t="shared" si="6"/>
        <v>3.771580648127352</v>
      </c>
      <c r="G53" s="7">
        <f t="shared" si="7"/>
        <v>4.514247107797217</v>
      </c>
      <c r="H53" s="7">
        <f t="shared" si="8"/>
        <v>4085.393632556481</v>
      </c>
      <c r="J53" s="8">
        <f t="shared" si="9"/>
        <v>5.969274873669113</v>
      </c>
      <c r="K53" s="7">
        <f t="shared" si="10"/>
        <v>5.144578174686796</v>
      </c>
      <c r="L53" s="7">
        <f t="shared" si="2"/>
        <v>4393.798552012134</v>
      </c>
      <c r="P53" s="34">
        <f t="shared" si="3"/>
        <v>7640.671838296465</v>
      </c>
      <c r="Q53" s="33">
        <f t="shared" si="4"/>
        <v>26839.264337341014</v>
      </c>
      <c r="R53" s="14">
        <f t="shared" si="5"/>
        <v>34479.93617563748</v>
      </c>
    </row>
    <row r="54" spans="1:18" ht="12.75">
      <c r="A54" s="43">
        <v>2062</v>
      </c>
      <c r="B54" s="7">
        <v>7281043.722253575</v>
      </c>
      <c r="C54" s="30"/>
      <c r="D54" s="30"/>
      <c r="E54" s="31"/>
      <c r="F54" s="8">
        <f t="shared" si="6"/>
        <v>3.771580648127352</v>
      </c>
      <c r="G54" s="7">
        <f t="shared" si="7"/>
        <v>4.514247107797217</v>
      </c>
      <c r="H54" s="7">
        <f t="shared" si="8"/>
        <v>4085.393632556481</v>
      </c>
      <c r="J54" s="8">
        <f t="shared" si="9"/>
        <v>5.969274873669113</v>
      </c>
      <c r="K54" s="7">
        <f t="shared" si="10"/>
        <v>5.144578174686796</v>
      </c>
      <c r="L54" s="7">
        <f t="shared" si="2"/>
        <v>4393.798552012134</v>
      </c>
      <c r="P54" s="34">
        <f t="shared" si="3"/>
        <v>7640.671838296465</v>
      </c>
      <c r="Q54" s="33">
        <f t="shared" si="4"/>
        <v>26839.264337341014</v>
      </c>
      <c r="R54" s="14">
        <f t="shared" si="5"/>
        <v>34479.93617563748</v>
      </c>
    </row>
    <row r="55" spans="1:18" ht="12.75">
      <c r="A55" s="43">
        <v>2063</v>
      </c>
      <c r="B55" s="7">
        <v>7281043.722253575</v>
      </c>
      <c r="C55" s="30"/>
      <c r="D55" s="30"/>
      <c r="E55" s="31"/>
      <c r="F55" s="8">
        <f t="shared" si="6"/>
        <v>3.771580648127352</v>
      </c>
      <c r="G55" s="7">
        <f t="shared" si="7"/>
        <v>4.514247107797217</v>
      </c>
      <c r="H55" s="7">
        <f t="shared" si="8"/>
        <v>4085.393632556481</v>
      </c>
      <c r="J55" s="8">
        <f t="shared" si="9"/>
        <v>5.969274873669113</v>
      </c>
      <c r="K55" s="7">
        <f t="shared" si="10"/>
        <v>5.144578174686796</v>
      </c>
      <c r="L55" s="7">
        <f t="shared" si="2"/>
        <v>4393.798552012134</v>
      </c>
      <c r="P55" s="34">
        <f t="shared" si="3"/>
        <v>7640.671838296465</v>
      </c>
      <c r="Q55" s="33">
        <f t="shared" si="4"/>
        <v>26839.264337341014</v>
      </c>
      <c r="R55" s="14">
        <f t="shared" si="5"/>
        <v>34479.93617563748</v>
      </c>
    </row>
    <row r="56" spans="1:18" ht="12.75">
      <c r="A56" s="43">
        <v>2064</v>
      </c>
      <c r="B56" s="7">
        <v>7281043.722253575</v>
      </c>
      <c r="C56" s="30"/>
      <c r="D56" s="30"/>
      <c r="E56" s="31"/>
      <c r="F56" s="8">
        <f t="shared" si="6"/>
        <v>3.771580648127352</v>
      </c>
      <c r="G56" s="7">
        <f t="shared" si="7"/>
        <v>4.514247107797217</v>
      </c>
      <c r="H56" s="7">
        <f t="shared" si="8"/>
        <v>4085.393632556481</v>
      </c>
      <c r="J56" s="8">
        <f t="shared" si="9"/>
        <v>5.969274873669113</v>
      </c>
      <c r="K56" s="7">
        <f t="shared" si="10"/>
        <v>5.144578174686796</v>
      </c>
      <c r="L56" s="7">
        <f t="shared" si="2"/>
        <v>4393.798552012134</v>
      </c>
      <c r="P56" s="34">
        <f t="shared" si="3"/>
        <v>7640.671838296465</v>
      </c>
      <c r="Q56" s="33">
        <f t="shared" si="4"/>
        <v>26839.264337341014</v>
      </c>
      <c r="R56" s="14">
        <f t="shared" si="5"/>
        <v>34479.93617563748</v>
      </c>
    </row>
    <row r="57" spans="2:8" ht="12.75">
      <c r="B57" s="29"/>
      <c r="C57" s="30"/>
      <c r="D57" s="30"/>
      <c r="E57" s="31"/>
      <c r="F57" s="32"/>
      <c r="G57" s="32"/>
      <c r="H57" s="32"/>
    </row>
    <row r="58" spans="2:8" ht="12.75">
      <c r="B58" s="29"/>
      <c r="C58" s="30"/>
      <c r="D58" s="30"/>
      <c r="E58" s="31"/>
      <c r="F58" s="32"/>
      <c r="G58" s="32"/>
      <c r="H58" s="32"/>
    </row>
    <row r="59" ht="12.75">
      <c r="B59" s="37" t="s">
        <v>2</v>
      </c>
    </row>
    <row r="60" spans="2:8" ht="45">
      <c r="B60" s="40" t="s">
        <v>8</v>
      </c>
      <c r="C60" s="16" t="s">
        <v>12</v>
      </c>
      <c r="D60" s="17"/>
      <c r="E60" s="18"/>
      <c r="F60" s="19" t="s">
        <v>10</v>
      </c>
      <c r="G60" s="20"/>
      <c r="H60" s="21"/>
    </row>
    <row r="61" spans="2:8" ht="12.75">
      <c r="B61" s="40"/>
      <c r="C61" s="3" t="s">
        <v>3</v>
      </c>
      <c r="D61" s="4" t="s">
        <v>4</v>
      </c>
      <c r="E61" s="5" t="s">
        <v>5</v>
      </c>
      <c r="F61" s="3" t="s">
        <v>3</v>
      </c>
      <c r="G61" s="4" t="s">
        <v>4</v>
      </c>
      <c r="H61" s="4" t="s">
        <v>5</v>
      </c>
    </row>
    <row r="62" spans="1:8" ht="12.75">
      <c r="A62" s="43">
        <v>2014</v>
      </c>
      <c r="B62" s="7">
        <v>181479.0161775771</v>
      </c>
      <c r="C62" s="42">
        <v>9.996</v>
      </c>
      <c r="D62" s="38">
        <v>2.867</v>
      </c>
      <c r="E62" s="6">
        <f>E6*2.5</f>
        <v>1402.75</v>
      </c>
      <c r="F62" s="8">
        <f>B62*$C$62/1000000</f>
        <v>1.814064245711061</v>
      </c>
      <c r="G62" s="7">
        <f>B62*$D$62/1000000</f>
        <v>0.5203003393811136</v>
      </c>
      <c r="H62" s="7">
        <f>B62*$E$62/1000000</f>
        <v>254.56968994309628</v>
      </c>
    </row>
    <row r="63" spans="1:8" ht="12.75">
      <c r="A63" s="43">
        <v>2015</v>
      </c>
      <c r="B63" s="7">
        <v>185134.09706546273</v>
      </c>
      <c r="C63" s="30"/>
      <c r="D63" s="30"/>
      <c r="E63" s="31"/>
      <c r="F63" s="8">
        <f aca="true" t="shared" si="11" ref="F63:F112">B63*$C$62/1000000</f>
        <v>1.8506004342663656</v>
      </c>
      <c r="G63" s="7">
        <f aca="true" t="shared" si="12" ref="G63:G112">B63*$D$62/1000000</f>
        <v>0.5307794562866817</v>
      </c>
      <c r="H63" s="7">
        <f aca="true" t="shared" si="13" ref="H63:H112">B63*$E$62/1000000</f>
        <v>259.6968546585779</v>
      </c>
    </row>
    <row r="64" spans="1:8" ht="12.75">
      <c r="A64" s="43">
        <v>2016</v>
      </c>
      <c r="B64" s="7">
        <v>186961.63750940555</v>
      </c>
      <c r="C64" s="30"/>
      <c r="D64" s="30"/>
      <c r="E64" s="31"/>
      <c r="F64" s="8">
        <f t="shared" si="11"/>
        <v>1.868868528544018</v>
      </c>
      <c r="G64" s="7">
        <f t="shared" si="12"/>
        <v>0.5360190147394657</v>
      </c>
      <c r="H64" s="7">
        <f t="shared" si="13"/>
        <v>262.26043701631863</v>
      </c>
    </row>
    <row r="65" spans="1:8" ht="12.75">
      <c r="A65" s="43">
        <v>2017</v>
      </c>
      <c r="B65" s="7">
        <v>188789.17795334838</v>
      </c>
      <c r="C65" s="30"/>
      <c r="D65" s="30"/>
      <c r="E65" s="31"/>
      <c r="F65" s="8">
        <f t="shared" si="11"/>
        <v>1.8871366228216704</v>
      </c>
      <c r="G65" s="7">
        <f t="shared" si="12"/>
        <v>0.5412585731922498</v>
      </c>
      <c r="H65" s="7">
        <f t="shared" si="13"/>
        <v>264.82401937405945</v>
      </c>
    </row>
    <row r="66" spans="1:8" ht="12.75">
      <c r="A66" s="43">
        <v>2018</v>
      </c>
      <c r="B66" s="7">
        <v>190616.7183972912</v>
      </c>
      <c r="C66" s="30"/>
      <c r="D66" s="30"/>
      <c r="E66" s="31"/>
      <c r="F66" s="8">
        <f t="shared" si="11"/>
        <v>1.905404717099323</v>
      </c>
      <c r="G66" s="7">
        <f t="shared" si="12"/>
        <v>0.5464981316450338</v>
      </c>
      <c r="H66" s="7">
        <f t="shared" si="13"/>
        <v>267.3876017318002</v>
      </c>
    </row>
    <row r="67" spans="1:8" ht="12.75">
      <c r="A67" s="43">
        <v>2019</v>
      </c>
      <c r="B67" s="7">
        <v>192444.25884123403</v>
      </c>
      <c r="C67" s="30"/>
      <c r="D67" s="30"/>
      <c r="E67" s="31"/>
      <c r="F67" s="8">
        <f t="shared" si="11"/>
        <v>1.9236728113769754</v>
      </c>
      <c r="G67" s="7">
        <f t="shared" si="12"/>
        <v>0.5517376900978179</v>
      </c>
      <c r="H67" s="7">
        <f t="shared" si="13"/>
        <v>269.951184089541</v>
      </c>
    </row>
    <row r="68" spans="1:8" ht="12.75">
      <c r="A68" s="43">
        <v>2020</v>
      </c>
      <c r="B68" s="7">
        <v>194271.79928517682</v>
      </c>
      <c r="C68" s="30"/>
      <c r="D68" s="30"/>
      <c r="E68" s="31"/>
      <c r="F68" s="8">
        <f t="shared" si="11"/>
        <v>1.9419409056546275</v>
      </c>
      <c r="G68" s="7">
        <f t="shared" si="12"/>
        <v>0.556977248550602</v>
      </c>
      <c r="H68" s="7">
        <f t="shared" si="13"/>
        <v>272.5147664472818</v>
      </c>
    </row>
    <row r="69" spans="1:8" ht="12.75">
      <c r="A69" s="43">
        <v>2021</v>
      </c>
      <c r="B69" s="7">
        <v>196099.33972911965</v>
      </c>
      <c r="C69" s="30"/>
      <c r="D69" s="30"/>
      <c r="E69" s="31"/>
      <c r="F69" s="8">
        <f t="shared" si="11"/>
        <v>1.96020899993228</v>
      </c>
      <c r="G69" s="7">
        <f t="shared" si="12"/>
        <v>0.5622168070033859</v>
      </c>
      <c r="H69" s="7">
        <f t="shared" si="13"/>
        <v>275.0783488050226</v>
      </c>
    </row>
    <row r="70" spans="1:8" ht="12.75">
      <c r="A70" s="43">
        <v>2022</v>
      </c>
      <c r="B70" s="7">
        <v>197926.88017306247</v>
      </c>
      <c r="C70" s="30"/>
      <c r="D70" s="30"/>
      <c r="E70" s="31"/>
      <c r="F70" s="8">
        <f t="shared" si="11"/>
        <v>1.9784770942099326</v>
      </c>
      <c r="G70" s="7">
        <f t="shared" si="12"/>
        <v>0.5674563654561701</v>
      </c>
      <c r="H70" s="7">
        <f t="shared" si="13"/>
        <v>277.64193116276334</v>
      </c>
    </row>
    <row r="71" spans="1:8" ht="12.75">
      <c r="A71" s="43">
        <v>2023</v>
      </c>
      <c r="B71" s="7">
        <v>199754.42061700526</v>
      </c>
      <c r="C71" s="30"/>
      <c r="D71" s="30"/>
      <c r="E71" s="31"/>
      <c r="F71" s="8">
        <f t="shared" si="11"/>
        <v>1.9967451884875846</v>
      </c>
      <c r="G71" s="7">
        <f t="shared" si="12"/>
        <v>0.5726959239089542</v>
      </c>
      <c r="H71" s="7">
        <f t="shared" si="13"/>
        <v>280.2055135205041</v>
      </c>
    </row>
    <row r="72" spans="1:8" ht="12.75">
      <c r="A72" s="43">
        <v>2024</v>
      </c>
      <c r="B72" s="7">
        <v>201581.9610609481</v>
      </c>
      <c r="C72" s="30"/>
      <c r="D72" s="30"/>
      <c r="E72" s="31"/>
      <c r="F72" s="8">
        <f t="shared" si="11"/>
        <v>2.015013282765237</v>
      </c>
      <c r="G72" s="7">
        <f t="shared" si="12"/>
        <v>0.5779354823617382</v>
      </c>
      <c r="H72" s="7">
        <f t="shared" si="13"/>
        <v>282.7690958782449</v>
      </c>
    </row>
    <row r="73" spans="1:8" ht="12.75">
      <c r="A73" s="43">
        <v>2025</v>
      </c>
      <c r="B73" s="7">
        <v>203409.5015048909</v>
      </c>
      <c r="C73" s="30"/>
      <c r="D73" s="30"/>
      <c r="E73" s="31"/>
      <c r="F73" s="8">
        <f t="shared" si="11"/>
        <v>2.0332813770428895</v>
      </c>
      <c r="G73" s="7">
        <f t="shared" si="12"/>
        <v>0.5831750408145222</v>
      </c>
      <c r="H73" s="7">
        <f t="shared" si="13"/>
        <v>285.3326782359858</v>
      </c>
    </row>
    <row r="74" spans="1:8" ht="12.75">
      <c r="A74" s="43">
        <v>2026</v>
      </c>
      <c r="B74" s="7">
        <v>205237.04194883374</v>
      </c>
      <c r="C74" s="30"/>
      <c r="D74" s="30"/>
      <c r="E74" s="31"/>
      <c r="F74" s="8">
        <f t="shared" si="11"/>
        <v>2.051549471320542</v>
      </c>
      <c r="G74" s="7">
        <f t="shared" si="12"/>
        <v>0.5884145992673063</v>
      </c>
      <c r="H74" s="7">
        <f t="shared" si="13"/>
        <v>287.89626059372654</v>
      </c>
    </row>
    <row r="75" spans="1:8" ht="12.75">
      <c r="A75" s="43">
        <v>2027</v>
      </c>
      <c r="B75" s="7">
        <v>207064.58239277656</v>
      </c>
      <c r="C75" s="30"/>
      <c r="D75" s="30"/>
      <c r="E75" s="31"/>
      <c r="F75" s="8">
        <f t="shared" si="11"/>
        <v>2.0698175655981945</v>
      </c>
      <c r="G75" s="7">
        <f t="shared" si="12"/>
        <v>0.5936541577200903</v>
      </c>
      <c r="H75" s="7">
        <f t="shared" si="13"/>
        <v>290.45984295146735</v>
      </c>
    </row>
    <row r="76" spans="1:8" ht="12.75">
      <c r="A76" s="43">
        <v>2028</v>
      </c>
      <c r="B76" s="7">
        <v>208892.12283671935</v>
      </c>
      <c r="C76" s="30"/>
      <c r="D76" s="30"/>
      <c r="E76" s="31"/>
      <c r="F76" s="8">
        <f t="shared" si="11"/>
        <v>2.088085659875847</v>
      </c>
      <c r="G76" s="7">
        <f t="shared" si="12"/>
        <v>0.5988937161728745</v>
      </c>
      <c r="H76" s="7">
        <f t="shared" si="13"/>
        <v>293.0234253092081</v>
      </c>
    </row>
    <row r="77" spans="1:8" ht="12.75">
      <c r="A77" s="43">
        <v>2029</v>
      </c>
      <c r="B77" s="7">
        <v>210719.66328066218</v>
      </c>
      <c r="C77" s="30"/>
      <c r="D77" s="30"/>
      <c r="E77" s="31"/>
      <c r="F77" s="8">
        <f t="shared" si="11"/>
        <v>2.1063537541534996</v>
      </c>
      <c r="G77" s="7">
        <f t="shared" si="12"/>
        <v>0.6041332746256584</v>
      </c>
      <c r="H77" s="7">
        <f t="shared" si="13"/>
        <v>295.58700766694886</v>
      </c>
    </row>
    <row r="78" spans="1:8" ht="12.75">
      <c r="A78" s="43">
        <v>2030</v>
      </c>
      <c r="B78" s="7">
        <v>212547.203724605</v>
      </c>
      <c r="C78" s="30"/>
      <c r="D78" s="30"/>
      <c r="E78" s="31"/>
      <c r="F78" s="8">
        <f t="shared" si="11"/>
        <v>2.124621848431152</v>
      </c>
      <c r="G78" s="7">
        <f t="shared" si="12"/>
        <v>0.6093728330784425</v>
      </c>
      <c r="H78" s="7">
        <f t="shared" si="13"/>
        <v>298.1505900246897</v>
      </c>
    </row>
    <row r="79" spans="1:8" ht="12.75">
      <c r="A79" s="43">
        <v>2031</v>
      </c>
      <c r="B79" s="7">
        <v>214374.7441685478</v>
      </c>
      <c r="C79" s="30"/>
      <c r="D79" s="30"/>
      <c r="E79" s="31"/>
      <c r="F79" s="8">
        <f t="shared" si="11"/>
        <v>2.1428899427088037</v>
      </c>
      <c r="G79" s="7">
        <f t="shared" si="12"/>
        <v>0.6146123915312266</v>
      </c>
      <c r="H79" s="7">
        <f t="shared" si="13"/>
        <v>300.71417238243043</v>
      </c>
    </row>
    <row r="80" spans="1:8" ht="12.75">
      <c r="A80" s="43">
        <v>2032</v>
      </c>
      <c r="B80" s="7">
        <v>216202.28461249062</v>
      </c>
      <c r="C80" s="30"/>
      <c r="D80" s="30"/>
      <c r="E80" s="31"/>
      <c r="F80" s="8">
        <f t="shared" si="11"/>
        <v>2.161158036986456</v>
      </c>
      <c r="G80" s="7">
        <f t="shared" si="12"/>
        <v>0.6198519499840106</v>
      </c>
      <c r="H80" s="7">
        <f t="shared" si="13"/>
        <v>303.2777547401712</v>
      </c>
    </row>
    <row r="81" spans="1:8" ht="12.75">
      <c r="A81" s="43">
        <v>2033</v>
      </c>
      <c r="B81" s="7">
        <v>218029.82505643344</v>
      </c>
      <c r="C81" s="30"/>
      <c r="D81" s="30"/>
      <c r="E81" s="31"/>
      <c r="F81" s="8">
        <f t="shared" si="11"/>
        <v>2.179426131264109</v>
      </c>
      <c r="G81" s="7">
        <f t="shared" si="12"/>
        <v>0.6250915084367947</v>
      </c>
      <c r="H81" s="7">
        <f t="shared" si="13"/>
        <v>305.841337097912</v>
      </c>
    </row>
    <row r="82" spans="1:8" ht="12.75">
      <c r="A82" s="43">
        <v>2034</v>
      </c>
      <c r="B82" s="7">
        <v>219857.36550037627</v>
      </c>
      <c r="C82" s="30"/>
      <c r="D82" s="30"/>
      <c r="E82" s="31"/>
      <c r="F82" s="8">
        <f t="shared" si="11"/>
        <v>2.197694225541761</v>
      </c>
      <c r="G82" s="7">
        <f t="shared" si="12"/>
        <v>0.6303310668895787</v>
      </c>
      <c r="H82" s="7">
        <f t="shared" si="13"/>
        <v>308.4049194556528</v>
      </c>
    </row>
    <row r="83" spans="1:8" ht="12.75">
      <c r="A83" s="43">
        <v>2035</v>
      </c>
      <c r="B83" s="7">
        <v>219857.36550037627</v>
      </c>
      <c r="C83" s="30"/>
      <c r="D83" s="30"/>
      <c r="E83" s="31"/>
      <c r="F83" s="8">
        <f t="shared" si="11"/>
        <v>2.197694225541761</v>
      </c>
      <c r="G83" s="7">
        <f t="shared" si="12"/>
        <v>0.6303310668895787</v>
      </c>
      <c r="H83" s="7">
        <f t="shared" si="13"/>
        <v>308.4049194556528</v>
      </c>
    </row>
    <row r="84" spans="1:8" ht="12.75">
      <c r="A84" s="43">
        <v>2036</v>
      </c>
      <c r="B84" s="7">
        <v>219857.36550037627</v>
      </c>
      <c r="C84" s="30"/>
      <c r="D84" s="30"/>
      <c r="E84" s="31"/>
      <c r="F84" s="8">
        <f t="shared" si="11"/>
        <v>2.197694225541761</v>
      </c>
      <c r="G84" s="7">
        <f t="shared" si="12"/>
        <v>0.6303310668895787</v>
      </c>
      <c r="H84" s="7">
        <f t="shared" si="13"/>
        <v>308.4049194556528</v>
      </c>
    </row>
    <row r="85" spans="1:8" ht="12.75">
      <c r="A85" s="43">
        <v>2037</v>
      </c>
      <c r="B85" s="7">
        <v>219857.36550037627</v>
      </c>
      <c r="C85" s="30"/>
      <c r="D85" s="30"/>
      <c r="E85" s="31"/>
      <c r="F85" s="8">
        <f t="shared" si="11"/>
        <v>2.197694225541761</v>
      </c>
      <c r="G85" s="7">
        <f t="shared" si="12"/>
        <v>0.6303310668895787</v>
      </c>
      <c r="H85" s="7">
        <f t="shared" si="13"/>
        <v>308.4049194556528</v>
      </c>
    </row>
    <row r="86" spans="1:8" ht="12.75">
      <c r="A86" s="43">
        <v>2038</v>
      </c>
      <c r="B86" s="7">
        <v>219857.36550037627</v>
      </c>
      <c r="C86" s="30"/>
      <c r="D86" s="30"/>
      <c r="E86" s="31"/>
      <c r="F86" s="8">
        <f t="shared" si="11"/>
        <v>2.197694225541761</v>
      </c>
      <c r="G86" s="7">
        <f t="shared" si="12"/>
        <v>0.6303310668895787</v>
      </c>
      <c r="H86" s="7">
        <f t="shared" si="13"/>
        <v>308.4049194556528</v>
      </c>
    </row>
    <row r="87" spans="1:8" ht="12.75">
      <c r="A87" s="43">
        <v>2039</v>
      </c>
      <c r="B87" s="7">
        <v>219857.36550037627</v>
      </c>
      <c r="C87" s="30"/>
      <c r="D87" s="30"/>
      <c r="E87" s="31"/>
      <c r="F87" s="8">
        <f t="shared" si="11"/>
        <v>2.197694225541761</v>
      </c>
      <c r="G87" s="7">
        <f t="shared" si="12"/>
        <v>0.6303310668895787</v>
      </c>
      <c r="H87" s="7">
        <f t="shared" si="13"/>
        <v>308.4049194556528</v>
      </c>
    </row>
    <row r="88" spans="1:8" ht="12.75">
      <c r="A88" s="43">
        <v>2040</v>
      </c>
      <c r="B88" s="7">
        <v>219857.36550037627</v>
      </c>
      <c r="C88" s="30"/>
      <c r="D88" s="30"/>
      <c r="E88" s="31"/>
      <c r="F88" s="8">
        <f t="shared" si="11"/>
        <v>2.197694225541761</v>
      </c>
      <c r="G88" s="7">
        <f t="shared" si="12"/>
        <v>0.6303310668895787</v>
      </c>
      <c r="H88" s="7">
        <f t="shared" si="13"/>
        <v>308.4049194556528</v>
      </c>
    </row>
    <row r="89" spans="1:8" ht="12.75">
      <c r="A89" s="43">
        <v>2041</v>
      </c>
      <c r="B89" s="7">
        <v>219857.36550037627</v>
      </c>
      <c r="C89" s="30"/>
      <c r="D89" s="30"/>
      <c r="E89" s="31"/>
      <c r="F89" s="8">
        <f t="shared" si="11"/>
        <v>2.197694225541761</v>
      </c>
      <c r="G89" s="7">
        <f t="shared" si="12"/>
        <v>0.6303310668895787</v>
      </c>
      <c r="H89" s="7">
        <f t="shared" si="13"/>
        <v>308.4049194556528</v>
      </c>
    </row>
    <row r="90" spans="1:8" ht="12.75">
      <c r="A90" s="43">
        <v>2042</v>
      </c>
      <c r="B90" s="7">
        <v>219857.36550037627</v>
      </c>
      <c r="C90" s="30"/>
      <c r="D90" s="30"/>
      <c r="E90" s="31"/>
      <c r="F90" s="8">
        <f t="shared" si="11"/>
        <v>2.197694225541761</v>
      </c>
      <c r="G90" s="7">
        <f t="shared" si="12"/>
        <v>0.6303310668895787</v>
      </c>
      <c r="H90" s="7">
        <f t="shared" si="13"/>
        <v>308.4049194556528</v>
      </c>
    </row>
    <row r="91" spans="1:8" ht="12.75">
      <c r="A91" s="43">
        <v>2043</v>
      </c>
      <c r="B91" s="7">
        <v>219857.36550037627</v>
      </c>
      <c r="C91" s="30"/>
      <c r="D91" s="30"/>
      <c r="E91" s="31"/>
      <c r="F91" s="8">
        <f t="shared" si="11"/>
        <v>2.197694225541761</v>
      </c>
      <c r="G91" s="7">
        <f t="shared" si="12"/>
        <v>0.6303310668895787</v>
      </c>
      <c r="H91" s="7">
        <f t="shared" si="13"/>
        <v>308.4049194556528</v>
      </c>
    </row>
    <row r="92" spans="1:8" ht="12.75">
      <c r="A92" s="43">
        <v>2044</v>
      </c>
      <c r="B92" s="7">
        <v>219857.36550037627</v>
      </c>
      <c r="C92" s="30"/>
      <c r="D92" s="30"/>
      <c r="E92" s="31"/>
      <c r="F92" s="8">
        <f t="shared" si="11"/>
        <v>2.197694225541761</v>
      </c>
      <c r="G92" s="7">
        <f t="shared" si="12"/>
        <v>0.6303310668895787</v>
      </c>
      <c r="H92" s="7">
        <f t="shared" si="13"/>
        <v>308.4049194556528</v>
      </c>
    </row>
    <row r="93" spans="1:8" ht="12.75">
      <c r="A93" s="43">
        <v>2045</v>
      </c>
      <c r="B93" s="7">
        <v>219857.36550037627</v>
      </c>
      <c r="C93" s="30"/>
      <c r="D93" s="30"/>
      <c r="E93" s="31"/>
      <c r="F93" s="8">
        <f t="shared" si="11"/>
        <v>2.197694225541761</v>
      </c>
      <c r="G93" s="7">
        <f t="shared" si="12"/>
        <v>0.6303310668895787</v>
      </c>
      <c r="H93" s="7">
        <f t="shared" si="13"/>
        <v>308.4049194556528</v>
      </c>
    </row>
    <row r="94" spans="1:8" ht="12.75">
      <c r="A94" s="43">
        <v>2046</v>
      </c>
      <c r="B94" s="7">
        <v>219857.36550037627</v>
      </c>
      <c r="C94" s="30"/>
      <c r="D94" s="30"/>
      <c r="E94" s="31"/>
      <c r="F94" s="8">
        <f t="shared" si="11"/>
        <v>2.197694225541761</v>
      </c>
      <c r="G94" s="7">
        <f t="shared" si="12"/>
        <v>0.6303310668895787</v>
      </c>
      <c r="H94" s="7">
        <f t="shared" si="13"/>
        <v>308.4049194556528</v>
      </c>
    </row>
    <row r="95" spans="1:8" ht="12.75">
      <c r="A95" s="43">
        <v>2047</v>
      </c>
      <c r="B95" s="7">
        <v>219857.36550037627</v>
      </c>
      <c r="C95" s="30"/>
      <c r="D95" s="30"/>
      <c r="E95" s="31"/>
      <c r="F95" s="8">
        <f t="shared" si="11"/>
        <v>2.197694225541761</v>
      </c>
      <c r="G95" s="7">
        <f t="shared" si="12"/>
        <v>0.6303310668895787</v>
      </c>
      <c r="H95" s="7">
        <f t="shared" si="13"/>
        <v>308.4049194556528</v>
      </c>
    </row>
    <row r="96" spans="1:8" ht="12.75">
      <c r="A96" s="43">
        <v>2048</v>
      </c>
      <c r="B96" s="7">
        <v>219857.36550037627</v>
      </c>
      <c r="C96" s="30"/>
      <c r="D96" s="30"/>
      <c r="E96" s="31"/>
      <c r="F96" s="8">
        <f t="shared" si="11"/>
        <v>2.197694225541761</v>
      </c>
      <c r="G96" s="7">
        <f t="shared" si="12"/>
        <v>0.6303310668895787</v>
      </c>
      <c r="H96" s="7">
        <f t="shared" si="13"/>
        <v>308.4049194556528</v>
      </c>
    </row>
    <row r="97" spans="1:8" ht="12.75">
      <c r="A97" s="43">
        <v>2049</v>
      </c>
      <c r="B97" s="7">
        <v>219857.36550037627</v>
      </c>
      <c r="C97" s="30"/>
      <c r="D97" s="30"/>
      <c r="E97" s="31"/>
      <c r="F97" s="8">
        <f t="shared" si="11"/>
        <v>2.197694225541761</v>
      </c>
      <c r="G97" s="7">
        <f t="shared" si="12"/>
        <v>0.6303310668895787</v>
      </c>
      <c r="H97" s="7">
        <f t="shared" si="13"/>
        <v>308.4049194556528</v>
      </c>
    </row>
    <row r="98" spans="1:8" ht="12.75">
      <c r="A98" s="43">
        <v>2050</v>
      </c>
      <c r="B98" s="7">
        <v>219857.36550037627</v>
      </c>
      <c r="C98" s="30"/>
      <c r="D98" s="30"/>
      <c r="E98" s="31"/>
      <c r="F98" s="8">
        <f t="shared" si="11"/>
        <v>2.197694225541761</v>
      </c>
      <c r="G98" s="7">
        <f t="shared" si="12"/>
        <v>0.6303310668895787</v>
      </c>
      <c r="H98" s="7">
        <f t="shared" si="13"/>
        <v>308.4049194556528</v>
      </c>
    </row>
    <row r="99" spans="1:8" ht="12.75">
      <c r="A99" s="43">
        <v>2051</v>
      </c>
      <c r="B99" s="7">
        <v>219857.36550037627</v>
      </c>
      <c r="C99" s="30"/>
      <c r="D99" s="30"/>
      <c r="E99" s="31"/>
      <c r="F99" s="8">
        <f t="shared" si="11"/>
        <v>2.197694225541761</v>
      </c>
      <c r="G99" s="7">
        <f t="shared" si="12"/>
        <v>0.6303310668895787</v>
      </c>
      <c r="H99" s="7">
        <f t="shared" si="13"/>
        <v>308.4049194556528</v>
      </c>
    </row>
    <row r="100" spans="1:8" ht="12.75">
      <c r="A100" s="43">
        <v>2052</v>
      </c>
      <c r="B100" s="7">
        <v>219857.36550037627</v>
      </c>
      <c r="C100" s="30"/>
      <c r="D100" s="30"/>
      <c r="E100" s="31"/>
      <c r="F100" s="8">
        <f t="shared" si="11"/>
        <v>2.197694225541761</v>
      </c>
      <c r="G100" s="7">
        <f t="shared" si="12"/>
        <v>0.6303310668895787</v>
      </c>
      <c r="H100" s="7">
        <f t="shared" si="13"/>
        <v>308.4049194556528</v>
      </c>
    </row>
    <row r="101" spans="1:8" ht="12.75">
      <c r="A101" s="43">
        <v>2053</v>
      </c>
      <c r="B101" s="7">
        <v>219857.36550037627</v>
      </c>
      <c r="C101" s="30"/>
      <c r="D101" s="30"/>
      <c r="E101" s="31"/>
      <c r="F101" s="8">
        <f t="shared" si="11"/>
        <v>2.197694225541761</v>
      </c>
      <c r="G101" s="7">
        <f t="shared" si="12"/>
        <v>0.6303310668895787</v>
      </c>
      <c r="H101" s="7">
        <f t="shared" si="13"/>
        <v>308.4049194556528</v>
      </c>
    </row>
    <row r="102" spans="1:8" ht="12.75">
      <c r="A102" s="43">
        <v>2054</v>
      </c>
      <c r="B102" s="7">
        <v>219857.36550037627</v>
      </c>
      <c r="C102" s="30"/>
      <c r="D102" s="30"/>
      <c r="E102" s="31"/>
      <c r="F102" s="8">
        <f t="shared" si="11"/>
        <v>2.197694225541761</v>
      </c>
      <c r="G102" s="7">
        <f t="shared" si="12"/>
        <v>0.6303310668895787</v>
      </c>
      <c r="H102" s="7">
        <f t="shared" si="13"/>
        <v>308.4049194556528</v>
      </c>
    </row>
    <row r="103" spans="1:8" ht="12.75">
      <c r="A103" s="43">
        <v>2055</v>
      </c>
      <c r="B103" s="7">
        <v>219857.36550037627</v>
      </c>
      <c r="C103" s="30"/>
      <c r="D103" s="30"/>
      <c r="E103" s="31"/>
      <c r="F103" s="8">
        <f t="shared" si="11"/>
        <v>2.197694225541761</v>
      </c>
      <c r="G103" s="7">
        <f t="shared" si="12"/>
        <v>0.6303310668895787</v>
      </c>
      <c r="H103" s="7">
        <f t="shared" si="13"/>
        <v>308.4049194556528</v>
      </c>
    </row>
    <row r="104" spans="1:8" ht="12.75">
      <c r="A104" s="43">
        <v>2056</v>
      </c>
      <c r="B104" s="7">
        <v>219857.36550037627</v>
      </c>
      <c r="C104" s="30"/>
      <c r="D104" s="30"/>
      <c r="E104" s="31"/>
      <c r="F104" s="8">
        <f t="shared" si="11"/>
        <v>2.197694225541761</v>
      </c>
      <c r="G104" s="7">
        <f t="shared" si="12"/>
        <v>0.6303310668895787</v>
      </c>
      <c r="H104" s="7">
        <f t="shared" si="13"/>
        <v>308.4049194556528</v>
      </c>
    </row>
    <row r="105" spans="1:8" ht="12.75">
      <c r="A105" s="43">
        <v>2057</v>
      </c>
      <c r="B105" s="7">
        <v>219857.36550037627</v>
      </c>
      <c r="C105" s="30"/>
      <c r="D105" s="30"/>
      <c r="E105" s="31"/>
      <c r="F105" s="8">
        <f t="shared" si="11"/>
        <v>2.197694225541761</v>
      </c>
      <c r="G105" s="7">
        <f t="shared" si="12"/>
        <v>0.6303310668895787</v>
      </c>
      <c r="H105" s="7">
        <f t="shared" si="13"/>
        <v>308.4049194556528</v>
      </c>
    </row>
    <row r="106" spans="1:8" ht="12.75">
      <c r="A106" s="43">
        <v>2058</v>
      </c>
      <c r="B106" s="7">
        <v>219857.36550037627</v>
      </c>
      <c r="C106" s="30"/>
      <c r="D106" s="30"/>
      <c r="E106" s="31"/>
      <c r="F106" s="8">
        <f t="shared" si="11"/>
        <v>2.197694225541761</v>
      </c>
      <c r="G106" s="7">
        <f t="shared" si="12"/>
        <v>0.6303310668895787</v>
      </c>
      <c r="H106" s="7">
        <f t="shared" si="13"/>
        <v>308.4049194556528</v>
      </c>
    </row>
    <row r="107" spans="1:8" ht="12.75">
      <c r="A107" s="43">
        <v>2059</v>
      </c>
      <c r="B107" s="7">
        <v>219857.36550037627</v>
      </c>
      <c r="C107" s="30"/>
      <c r="D107" s="30"/>
      <c r="E107" s="31"/>
      <c r="F107" s="8">
        <f t="shared" si="11"/>
        <v>2.197694225541761</v>
      </c>
      <c r="G107" s="7">
        <f t="shared" si="12"/>
        <v>0.6303310668895787</v>
      </c>
      <c r="H107" s="7">
        <f t="shared" si="13"/>
        <v>308.4049194556528</v>
      </c>
    </row>
    <row r="108" spans="1:8" ht="12.75">
      <c r="A108" s="43">
        <v>2060</v>
      </c>
      <c r="B108" s="7">
        <v>219857.36550037627</v>
      </c>
      <c r="C108" s="30"/>
      <c r="D108" s="30"/>
      <c r="E108" s="31"/>
      <c r="F108" s="8">
        <f t="shared" si="11"/>
        <v>2.197694225541761</v>
      </c>
      <c r="G108" s="7">
        <f t="shared" si="12"/>
        <v>0.6303310668895787</v>
      </c>
      <c r="H108" s="7">
        <f t="shared" si="13"/>
        <v>308.4049194556528</v>
      </c>
    </row>
    <row r="109" spans="1:8" ht="12.75">
      <c r="A109" s="43">
        <v>2061</v>
      </c>
      <c r="B109" s="7">
        <v>219857.36550037627</v>
      </c>
      <c r="C109" s="30"/>
      <c r="D109" s="30"/>
      <c r="E109" s="31"/>
      <c r="F109" s="8">
        <f t="shared" si="11"/>
        <v>2.197694225541761</v>
      </c>
      <c r="G109" s="7">
        <f t="shared" si="12"/>
        <v>0.6303310668895787</v>
      </c>
      <c r="H109" s="7">
        <f t="shared" si="13"/>
        <v>308.4049194556528</v>
      </c>
    </row>
    <row r="110" spans="1:8" ht="12.75">
      <c r="A110" s="43">
        <v>2062</v>
      </c>
      <c r="B110" s="7">
        <v>219857.36550037627</v>
      </c>
      <c r="C110" s="30"/>
      <c r="D110" s="30"/>
      <c r="E110" s="31"/>
      <c r="F110" s="8">
        <f t="shared" si="11"/>
        <v>2.197694225541761</v>
      </c>
      <c r="G110" s="7">
        <f t="shared" si="12"/>
        <v>0.6303310668895787</v>
      </c>
      <c r="H110" s="7">
        <f t="shared" si="13"/>
        <v>308.4049194556528</v>
      </c>
    </row>
    <row r="111" spans="1:8" ht="12.75">
      <c r="A111" s="43">
        <v>2063</v>
      </c>
      <c r="B111" s="7">
        <v>219857.36550037627</v>
      </c>
      <c r="C111" s="30"/>
      <c r="D111" s="30"/>
      <c r="E111" s="31"/>
      <c r="F111" s="8">
        <f t="shared" si="11"/>
        <v>2.197694225541761</v>
      </c>
      <c r="G111" s="7">
        <f t="shared" si="12"/>
        <v>0.6303310668895787</v>
      </c>
      <c r="H111" s="7">
        <f t="shared" si="13"/>
        <v>308.4049194556528</v>
      </c>
    </row>
    <row r="112" spans="1:8" ht="12.75">
      <c r="A112" s="43">
        <v>2064</v>
      </c>
      <c r="B112" s="7">
        <v>219857.36550037627</v>
      </c>
      <c r="C112" s="30"/>
      <c r="D112" s="30"/>
      <c r="E112" s="31"/>
      <c r="F112" s="8">
        <f t="shared" si="11"/>
        <v>2.197694225541761</v>
      </c>
      <c r="G112" s="7">
        <f t="shared" si="12"/>
        <v>0.6303310668895787</v>
      </c>
      <c r="H112" s="7">
        <f t="shared" si="13"/>
        <v>308.4049194556528</v>
      </c>
    </row>
    <row r="113" spans="2:11" ht="22.5" customHeight="1" thickBot="1">
      <c r="B113" s="9" t="s">
        <v>6</v>
      </c>
      <c r="C113" s="9"/>
      <c r="D113" s="9"/>
      <c r="E113" s="9"/>
      <c r="F113" s="9"/>
      <c r="G113" s="9"/>
      <c r="H113" s="9"/>
      <c r="I113" s="9"/>
      <c r="J113" s="9"/>
      <c r="K113" s="9"/>
    </row>
    <row r="114" ht="12.75">
      <c r="B114" s="10" t="s">
        <v>17</v>
      </c>
    </row>
    <row r="115" ht="12.75">
      <c r="B115" s="12" t="s">
        <v>9</v>
      </c>
    </row>
    <row r="117" spans="12:13" ht="12.75">
      <c r="L117" s="15"/>
      <c r="M117" s="15"/>
    </row>
    <row r="118" spans="12:13" ht="12.75">
      <c r="L118" s="1"/>
      <c r="M118" s="1"/>
    </row>
    <row r="119" ht="12.75">
      <c r="B119" s="11"/>
    </row>
    <row r="120" ht="12.75">
      <c r="B120" s="10"/>
    </row>
    <row r="121" ht="12.75">
      <c r="B121" s="10"/>
    </row>
    <row r="124" ht="12.75">
      <c r="F124" s="28"/>
    </row>
  </sheetData>
  <sheetProtection/>
  <mergeCells count="3">
    <mergeCell ref="C4:E4"/>
    <mergeCell ref="F4:H4"/>
    <mergeCell ref="B4:B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"/>
  <sheetViews>
    <sheetView zoomScalePageLayoutView="0" workbookViewId="0" topLeftCell="A1">
      <selection activeCell="A4" sqref="A4:AY4"/>
    </sheetView>
  </sheetViews>
  <sheetFormatPr defaultColWidth="9.140625" defaultRowHeight="12.75"/>
  <sheetData>
    <row r="3" spans="1:51" ht="12.75">
      <c r="A3">
        <v>6010063.153686982</v>
      </c>
      <c r="B3">
        <v>6131108.9221218955</v>
      </c>
      <c r="C3">
        <v>6191631.806339352</v>
      </c>
      <c r="D3">
        <v>6252154.690556809</v>
      </c>
      <c r="E3">
        <v>6312677.574774265</v>
      </c>
      <c r="F3">
        <v>6373200.458991722</v>
      </c>
      <c r="G3">
        <v>6433723.343209179</v>
      </c>
      <c r="H3">
        <v>6494246.227426636</v>
      </c>
      <c r="I3">
        <v>6554769.111644093</v>
      </c>
      <c r="J3">
        <v>6615291.99586155</v>
      </c>
      <c r="K3">
        <v>6675814.880079007</v>
      </c>
      <c r="L3">
        <v>6736337.764296464</v>
      </c>
      <c r="M3">
        <v>6796860.648513921</v>
      </c>
      <c r="N3">
        <v>6857383.5327313775</v>
      </c>
      <c r="O3">
        <v>6917906.416948834</v>
      </c>
      <c r="P3">
        <v>6978429.30116629</v>
      </c>
      <c r="Q3">
        <v>7038952.185383747</v>
      </c>
      <c r="R3">
        <v>7099475.069601204</v>
      </c>
      <c r="S3">
        <v>7159997.953818661</v>
      </c>
      <c r="T3">
        <v>7220520.838036118</v>
      </c>
      <c r="U3">
        <v>7281043.722253575</v>
      </c>
      <c r="V3">
        <v>7281043.722253575</v>
      </c>
      <c r="W3">
        <v>7281043.722253575</v>
      </c>
      <c r="X3">
        <v>7281043.722253575</v>
      </c>
      <c r="Y3">
        <v>7281043.722253575</v>
      </c>
      <c r="Z3">
        <v>7281043.722253575</v>
      </c>
      <c r="AA3">
        <v>7281043.722253575</v>
      </c>
      <c r="AB3">
        <v>7281043.722253575</v>
      </c>
      <c r="AC3">
        <v>7281043.722253575</v>
      </c>
      <c r="AD3">
        <v>7281043.722253575</v>
      </c>
      <c r="AE3">
        <v>7281043.722253575</v>
      </c>
      <c r="AF3">
        <v>7281043.722253575</v>
      </c>
      <c r="AG3">
        <v>7281043.722253575</v>
      </c>
      <c r="AH3">
        <v>7281043.722253575</v>
      </c>
      <c r="AI3">
        <v>7281043.722253575</v>
      </c>
      <c r="AJ3">
        <v>7281043.722253575</v>
      </c>
      <c r="AK3">
        <v>7281043.722253575</v>
      </c>
      <c r="AL3">
        <v>7281043.722253575</v>
      </c>
      <c r="AM3">
        <v>7281043.722253575</v>
      </c>
      <c r="AN3">
        <v>7281043.722253575</v>
      </c>
      <c r="AO3">
        <v>7281043.722253575</v>
      </c>
      <c r="AP3">
        <v>7281043.722253575</v>
      </c>
      <c r="AQ3">
        <v>7281043.722253575</v>
      </c>
      <c r="AR3">
        <v>7281043.722253575</v>
      </c>
      <c r="AS3">
        <v>7281043.722253575</v>
      </c>
      <c r="AT3">
        <v>7281043.722253575</v>
      </c>
      <c r="AU3">
        <v>7281043.722253575</v>
      </c>
      <c r="AV3">
        <v>7281043.722253575</v>
      </c>
      <c r="AW3">
        <v>7281043.722253575</v>
      </c>
      <c r="AX3">
        <v>7281043.722253575</v>
      </c>
      <c r="AY3">
        <v>7281043.722253575</v>
      </c>
    </row>
    <row r="4" spans="1:51" ht="12.75">
      <c r="A4">
        <v>181479.0161775771</v>
      </c>
      <c r="B4">
        <v>185134.09706546273</v>
      </c>
      <c r="C4">
        <v>186961.63750940555</v>
      </c>
      <c r="D4">
        <v>188789.17795334838</v>
      </c>
      <c r="E4">
        <v>190616.7183972912</v>
      </c>
      <c r="F4">
        <v>192444.25884123403</v>
      </c>
      <c r="G4">
        <v>194271.79928517682</v>
      </c>
      <c r="H4">
        <v>196099.33972911965</v>
      </c>
      <c r="I4">
        <v>197926.88017306247</v>
      </c>
      <c r="J4">
        <v>199754.42061700526</v>
      </c>
      <c r="K4">
        <v>201581.9610609481</v>
      </c>
      <c r="L4">
        <v>203409.5015048909</v>
      </c>
      <c r="M4">
        <v>205237.04194883374</v>
      </c>
      <c r="N4">
        <v>207064.58239277656</v>
      </c>
      <c r="O4">
        <v>208892.12283671935</v>
      </c>
      <c r="P4">
        <v>210719.66328066218</v>
      </c>
      <c r="Q4">
        <v>212547.203724605</v>
      </c>
      <c r="R4">
        <v>214374.7441685478</v>
      </c>
      <c r="S4">
        <v>216202.28461249062</v>
      </c>
      <c r="T4">
        <v>218029.82505643344</v>
      </c>
      <c r="U4">
        <v>219857.36550037627</v>
      </c>
      <c r="V4">
        <v>219857.36550037627</v>
      </c>
      <c r="W4">
        <v>219857.36550037627</v>
      </c>
      <c r="X4">
        <v>219857.36550037627</v>
      </c>
      <c r="Y4">
        <v>219857.36550037627</v>
      </c>
      <c r="Z4">
        <v>219857.36550037627</v>
      </c>
      <c r="AA4">
        <v>219857.36550037627</v>
      </c>
      <c r="AB4">
        <v>219857.36550037627</v>
      </c>
      <c r="AC4">
        <v>219857.36550037627</v>
      </c>
      <c r="AD4">
        <v>219857.36550037627</v>
      </c>
      <c r="AE4">
        <v>219857.36550037627</v>
      </c>
      <c r="AF4">
        <v>219857.36550037627</v>
      </c>
      <c r="AG4">
        <v>219857.36550037627</v>
      </c>
      <c r="AH4">
        <v>219857.36550037627</v>
      </c>
      <c r="AI4">
        <v>219857.36550037627</v>
      </c>
      <c r="AJ4">
        <v>219857.36550037627</v>
      </c>
      <c r="AK4">
        <v>219857.36550037627</v>
      </c>
      <c r="AL4">
        <v>219857.36550037627</v>
      </c>
      <c r="AM4">
        <v>219857.36550037627</v>
      </c>
      <c r="AN4">
        <v>219857.36550037627</v>
      </c>
      <c r="AO4">
        <v>219857.36550037627</v>
      </c>
      <c r="AP4">
        <v>219857.36550037627</v>
      </c>
      <c r="AQ4">
        <v>219857.36550037627</v>
      </c>
      <c r="AR4">
        <v>219857.36550037627</v>
      </c>
      <c r="AS4">
        <v>219857.36550037627</v>
      </c>
      <c r="AT4">
        <v>219857.36550037627</v>
      </c>
      <c r="AU4">
        <v>219857.36550037627</v>
      </c>
      <c r="AV4">
        <v>219857.36550037627</v>
      </c>
      <c r="AW4">
        <v>219857.36550037627</v>
      </c>
      <c r="AX4">
        <v>219857.36550037627</v>
      </c>
      <c r="AY4">
        <v>219857.36550037627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nathan.howard</dc:creator>
  <cp:keywords/>
  <dc:description/>
  <cp:lastModifiedBy>Mitchell, Kip</cp:lastModifiedBy>
  <cp:lastPrinted>2012-03-05T13:42:46Z</cp:lastPrinted>
  <dcterms:created xsi:type="dcterms:W3CDTF">2006-12-06T20:03:28Z</dcterms:created>
  <dcterms:modified xsi:type="dcterms:W3CDTF">2014-04-24T14:15:44Z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