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020" windowHeight="10260" activeTab="1"/>
  </bookViews>
  <sheets>
    <sheet name="SOP_2008" sheetId="1" r:id="rId1"/>
    <sheet name="Total_2008" sheetId="2" r:id="rId2"/>
  </sheets>
  <definedNames/>
  <calcPr fullCalcOnLoad="1"/>
</workbook>
</file>

<file path=xl/sharedStrings.xml><?xml version="1.0" encoding="utf-8"?>
<sst xmlns="http://schemas.openxmlformats.org/spreadsheetml/2006/main" count="134" uniqueCount="41">
  <si>
    <t>Exhibit _</t>
  </si>
  <si>
    <t>Maine Public Service Company</t>
  </si>
  <si>
    <t>TY2008YTD Monthly Coincident Peaks</t>
  </si>
  <si>
    <t>SOP CPs - kW</t>
  </si>
  <si>
    <t>FERC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</si>
  <si>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</si>
  <si>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</si>
  <si>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</si>
  <si>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</si>
  <si>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</si>
  <si>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</si>
  <si>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</si>
  <si>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</si>
  <si>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</si>
  <si>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</si>
  <si>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</si>
  <si>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</si>
  <si>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</si>
  <si>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excludes</t>
  </si>
  <si>
    <t xml:space="preserve"> </t>
  </si>
  <si>
    <t>Average</t>
  </si>
  <si>
    <t>D2</t>
  </si>
  <si>
    <t>Rate</t>
  </si>
  <si>
    <t>HOUR11</t>
  </si>
  <si>
    <t>HOUR18</t>
  </si>
  <si>
    <t>HOUR</t>
  </si>
  <si>
    <t>A</t>
  </si>
  <si>
    <t>C</t>
  </si>
  <si>
    <t>D</t>
  </si>
  <si>
    <t>ES</t>
  </si>
  <si>
    <t>EP</t>
  </si>
  <si>
    <t>EST</t>
  </si>
  <si>
    <t>EPT</t>
  </si>
  <si>
    <t>ST</t>
  </si>
  <si>
    <t>HT</t>
  </si>
  <si>
    <t>SL_T</t>
  </si>
  <si>
    <t>Total</t>
  </si>
  <si>
    <t>Small</t>
  </si>
  <si>
    <t>Medium</t>
  </si>
  <si>
    <t>Large</t>
  </si>
  <si>
    <t>Total CPs - kW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</si>
</sst>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#,##0.000000"/>
    <numFmt numFmtId="167" formatCode="0.0%"/>
    <numFmt numFmtId="168" formatCode="#,##0.0_);[Red]\(#,##0.0\)"/>
    <numFmt numFmtId="169" formatCode="#,##0.000"/>
    <numFmt numFmtId="170" formatCode="#,##0.0000"/>
    <numFmt numFmtId="171" formatCode="#,##0.00000"/>
  </numFmts>
  <fonts count="6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10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1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right" wrapText="1"/>
    </xf>
    <xf numFmtId="3" fontId="0" fillId="4" borderId="0" xfId="0" applyNumberFormat="1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left"/>
    </xf>
    <xf numFmtId="10" fontId="0" fillId="0" borderId="0" xfId="0" applyNumberFormat="1" applyAlignment="1">
      <alignment horizontal="center"/>
    </xf>
    <xf numFmtId="10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0" fontId="0" fillId="2" borderId="0" xfId="0" applyNumberForma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1" fillId="0" borderId="3" xfId="0" applyFont="1" applyFill="1" applyBorder="1" applyAlignment="1">
      <alignment wrapText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workbookViewId="0" topLeftCell="I1">
      <selection activeCell="A32" sqref="A32"/>
    </sheetView>
  </sheetViews>
  <sheetFormatPr defaultColWidth="9.140625" defaultRowHeight="12.75"/>
  <cols>
    <col min="1" max="1" width="7.28125" style="1" customWidth="1"/>
    <col min="2" max="2" width="2.28125" style="1" customWidth="1"/>
    <col min="3" max="3" width="14.00390625" style="1" customWidth="1"/>
    <col min="4" max="4" width="13.00390625" style="1" customWidth="1"/>
    <col min="5" max="14" width="14.00390625" style="1" customWidth="1"/>
    <col min="15" max="15" width="8.8515625" style="1" customWidth="1"/>
    <col min="16" max="16" width="8.140625" style="1" customWidth="1"/>
    <col min="17" max="17" width="5.421875" style="1" customWidth="1"/>
    <col min="18" max="16384" width="9.140625" style="1" customWidth="1"/>
  </cols>
  <sheetData>
    <row r="1" ht="12" customHeight="1">
      <c r="N1" s="1" t="s">
        <v>0</v>
      </c>
    </row>
    <row r="2" spans="1:16" ht="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6" ht="12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</row>
    <row r="4" spans="1:16" ht="12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</row>
    <row r="6" spans="3:19" ht="12">
      <c r="C6" s="4">
        <v>2008</v>
      </c>
      <c r="D6" s="4">
        <v>2008</v>
      </c>
      <c r="E6" s="4">
        <v>2008</v>
      </c>
      <c r="F6" s="4">
        <v>2008</v>
      </c>
      <c r="G6" s="4">
        <v>2008</v>
      </c>
      <c r="H6" s="4">
        <v>2008</v>
      </c>
      <c r="I6" s="4">
        <v>2008</v>
      </c>
      <c r="J6" s="4">
        <v>2008</v>
      </c>
      <c r="K6" s="4">
        <v>2008</v>
      </c>
      <c r="L6" s="4">
        <v>2008</v>
      </c>
      <c r="M6" s="4">
        <v>2008</v>
      </c>
      <c r="N6" s="4">
        <v>2008</v>
      </c>
      <c r="O6" s="4">
        <v>2008</v>
      </c>
      <c r="P6" s="5"/>
      <c r="Q6" s="6"/>
      <c r="R6" s="4">
        <v>2008</v>
      </c>
      <c r="S6" s="5" t="s">
        <v>4</v>
      </c>
    </row>
    <row r="7" spans="3:19" ht="12"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/>
      <c r="Q7" s="6"/>
      <c r="R7" s="5" t="s">
        <v>17</v>
      </c>
      <c r="S7" s="5" t="s">
        <v>18</v>
      </c>
    </row>
    <row r="8" spans="3:19" ht="12">
      <c r="C8" s="5">
        <v>22</v>
      </c>
      <c r="D8" s="5">
        <v>11</v>
      </c>
      <c r="E8" s="5">
        <v>5</v>
      </c>
      <c r="F8" s="5">
        <v>24</v>
      </c>
      <c r="G8" s="5">
        <v>22</v>
      </c>
      <c r="H8" s="5">
        <v>11</v>
      </c>
      <c r="I8" s="5" t="s">
        <v>19</v>
      </c>
      <c r="J8" s="5" t="s">
        <v>19</v>
      </c>
      <c r="K8" s="5" t="s">
        <v>19</v>
      </c>
      <c r="L8" s="5" t="s">
        <v>19</v>
      </c>
      <c r="M8" s="5" t="s">
        <v>19</v>
      </c>
      <c r="N8" s="5" t="s">
        <v>19</v>
      </c>
      <c r="O8" s="5" t="s">
        <v>20</v>
      </c>
      <c r="P8" s="5"/>
      <c r="Q8" s="6"/>
      <c r="R8" s="5" t="s">
        <v>20</v>
      </c>
      <c r="S8" s="5" t="s">
        <v>21</v>
      </c>
    </row>
    <row r="9" spans="1:19" ht="13.5" customHeight="1">
      <c r="A9" s="7" t="s">
        <v>22</v>
      </c>
      <c r="C9" s="8" t="s">
        <v>23</v>
      </c>
      <c r="D9" s="8" t="s">
        <v>24</v>
      </c>
      <c r="E9" s="8" t="s">
        <v>23</v>
      </c>
      <c r="F9" s="8" t="s">
        <v>23</v>
      </c>
      <c r="G9" s="8" t="s">
        <v>23</v>
      </c>
      <c r="H9" s="8" t="s">
        <v>23</v>
      </c>
      <c r="I9" s="9" t="s">
        <v>25</v>
      </c>
      <c r="J9" s="10" t="s">
        <v>25</v>
      </c>
      <c r="K9" s="10" t="s">
        <v>25</v>
      </c>
      <c r="L9" s="10" t="s">
        <v>25</v>
      </c>
      <c r="M9" s="10" t="s">
        <v>25</v>
      </c>
      <c r="N9" s="10" t="s">
        <v>25</v>
      </c>
      <c r="O9" s="5"/>
      <c r="P9" s="5"/>
      <c r="Q9" s="6"/>
      <c r="R9" s="5"/>
      <c r="S9" s="5"/>
    </row>
    <row r="10" spans="1:19" ht="13.5" customHeight="1">
      <c r="A10" s="11" t="s">
        <v>26</v>
      </c>
      <c r="C10" s="12">
        <v>27611.900390625</v>
      </c>
      <c r="D10" s="12">
        <v>24322.09765625</v>
      </c>
      <c r="E10" s="12">
        <v>23977.10546875</v>
      </c>
      <c r="F10" s="12">
        <v>20150.275390625</v>
      </c>
      <c r="G10" s="12">
        <v>17312.5</v>
      </c>
      <c r="H10" s="12">
        <v>18637.16015625</v>
      </c>
      <c r="I10" s="12"/>
      <c r="J10" s="12"/>
      <c r="K10" s="12"/>
      <c r="L10" s="12"/>
      <c r="M10" s="12"/>
      <c r="N10" s="12"/>
      <c r="O10" s="13">
        <f aca="true" t="shared" si="0" ref="O10:O19">+AVERAGE(C10:N10)</f>
        <v>22001.83984375</v>
      </c>
      <c r="P10" s="14">
        <f aca="true" t="shared" si="1" ref="P10:P19">+O10/$O$21</f>
        <v>0.355424879731112</v>
      </c>
      <c r="Q10" s="15" t="s">
        <v>26</v>
      </c>
      <c r="R10" s="5">
        <f>+O10</f>
        <v>22001.83984375</v>
      </c>
      <c r="S10" s="14">
        <f aca="true" t="shared" si="2" ref="S10:S19">+R10/$R$21</f>
        <v>0.3588538706512914</v>
      </c>
    </row>
    <row r="11" spans="1:19" ht="13.5" customHeight="1">
      <c r="A11" s="11" t="s">
        <v>27</v>
      </c>
      <c r="C11" s="12">
        <v>18169.277452902228</v>
      </c>
      <c r="D11" s="12">
        <v>18400.67132599123</v>
      </c>
      <c r="E11" s="12">
        <v>18318.03460835383</v>
      </c>
      <c r="F11" s="12">
        <v>17944.032097019943</v>
      </c>
      <c r="G11" s="12">
        <v>17691.973993400698</v>
      </c>
      <c r="H11" s="12">
        <v>17830.343496431735</v>
      </c>
      <c r="I11" s="12"/>
      <c r="J11" s="12"/>
      <c r="K11" s="12"/>
      <c r="L11" s="12"/>
      <c r="M11" s="12"/>
      <c r="N11" s="12"/>
      <c r="O11" s="13">
        <f t="shared" si="0"/>
        <v>18059.05549568328</v>
      </c>
      <c r="P11" s="14">
        <f t="shared" si="1"/>
        <v>0.29173185848064564</v>
      </c>
      <c r="Q11" s="15" t="s">
        <v>27</v>
      </c>
      <c r="R11" s="5">
        <f>+O11</f>
        <v>18059.05549568328</v>
      </c>
      <c r="S11" s="14">
        <f t="shared" si="2"/>
        <v>0.29454636571101733</v>
      </c>
    </row>
    <row r="12" spans="1:19" ht="13.5" customHeight="1">
      <c r="A12" s="11" t="s">
        <v>28</v>
      </c>
      <c r="C12" s="12">
        <v>548.5659394699039</v>
      </c>
      <c r="D12" s="12">
        <v>557.4057881139951</v>
      </c>
      <c r="E12" s="12">
        <v>601.5738320453373</v>
      </c>
      <c r="F12" s="12">
        <v>611.0906217910928</v>
      </c>
      <c r="G12" s="12">
        <v>601.7196253737163</v>
      </c>
      <c r="H12" s="12">
        <v>628.686075101469</v>
      </c>
      <c r="I12" s="12"/>
      <c r="J12" s="12"/>
      <c r="K12" s="12"/>
      <c r="L12" s="12"/>
      <c r="M12" s="12"/>
      <c r="N12" s="12"/>
      <c r="O12" s="13">
        <f t="shared" si="0"/>
        <v>591.5069803159191</v>
      </c>
      <c r="P12" s="14">
        <f t="shared" si="1"/>
        <v>0.009555396222858153</v>
      </c>
      <c r="Q12" s="15" t="s">
        <v>28</v>
      </c>
      <c r="R12" s="5">
        <v>0</v>
      </c>
      <c r="S12" s="14">
        <f t="shared" si="2"/>
        <v>0</v>
      </c>
    </row>
    <row r="13" spans="1:19" ht="13.5" customHeight="1">
      <c r="A13" s="11" t="s">
        <v>29</v>
      </c>
      <c r="C13" s="12">
        <v>13456.50307941975</v>
      </c>
      <c r="D13" s="12">
        <v>12271.169686532658</v>
      </c>
      <c r="E13" s="12">
        <v>14284.096268598765</v>
      </c>
      <c r="F13" s="12">
        <v>11782.067239697026</v>
      </c>
      <c r="G13" s="12">
        <v>11262.857964639188</v>
      </c>
      <c r="H13" s="12">
        <v>12235.387840034819</v>
      </c>
      <c r="I13" s="12"/>
      <c r="J13" s="12"/>
      <c r="K13" s="12"/>
      <c r="L13" s="12"/>
      <c r="M13" s="12"/>
      <c r="N13" s="12"/>
      <c r="O13" s="13">
        <f t="shared" si="0"/>
        <v>12548.680346487034</v>
      </c>
      <c r="P13" s="14">
        <f t="shared" si="1"/>
        <v>0.20271546537056054</v>
      </c>
      <c r="Q13" s="15" t="s">
        <v>29</v>
      </c>
      <c r="R13" s="5">
        <f aca="true" t="shared" si="3" ref="R13:R19">+O13</f>
        <v>12548.680346487034</v>
      </c>
      <c r="S13" s="14">
        <f t="shared" si="2"/>
        <v>0.20467117958691328</v>
      </c>
    </row>
    <row r="14" spans="1:19" ht="13.5" customHeight="1">
      <c r="A14" s="11" t="s">
        <v>30</v>
      </c>
      <c r="C14" s="12">
        <v>2210.7072153037616</v>
      </c>
      <c r="D14" s="12">
        <v>2068.50647618707</v>
      </c>
      <c r="E14" s="12">
        <v>2385.497864778309</v>
      </c>
      <c r="F14" s="12">
        <v>1906.8807888674285</v>
      </c>
      <c r="G14" s="12">
        <v>1803.737311239718</v>
      </c>
      <c r="H14" s="12">
        <v>1815.853615043306</v>
      </c>
      <c r="I14" s="12"/>
      <c r="J14" s="12"/>
      <c r="K14" s="12"/>
      <c r="L14" s="12"/>
      <c r="M14" s="12"/>
      <c r="N14" s="12"/>
      <c r="O14" s="13">
        <f t="shared" si="0"/>
        <v>2031.8638785699322</v>
      </c>
      <c r="P14" s="14">
        <f t="shared" si="1"/>
        <v>0.0328233902164257</v>
      </c>
      <c r="Q14" s="6" t="s">
        <v>30</v>
      </c>
      <c r="R14" s="5">
        <f t="shared" si="3"/>
        <v>2031.8638785699322</v>
      </c>
      <c r="S14" s="14">
        <f t="shared" si="2"/>
        <v>0.03314005658797171</v>
      </c>
    </row>
    <row r="15" spans="1:19" ht="13.5" customHeight="1">
      <c r="A15" s="11" t="s">
        <v>31</v>
      </c>
      <c r="B15" s="11"/>
      <c r="C15" s="16">
        <v>778.2973022460938</v>
      </c>
      <c r="D15" s="12">
        <v>754.7517700195312</v>
      </c>
      <c r="E15" s="12">
        <v>764.6400146484375</v>
      </c>
      <c r="F15" s="12">
        <v>749.2774047851562</v>
      </c>
      <c r="G15" s="12">
        <v>829.7582397460938</v>
      </c>
      <c r="H15" s="12">
        <v>901.9873657226562</v>
      </c>
      <c r="I15" s="12"/>
      <c r="J15" s="12"/>
      <c r="K15" s="12"/>
      <c r="L15" s="12"/>
      <c r="M15" s="12"/>
      <c r="N15" s="12"/>
      <c r="O15" s="13">
        <f t="shared" si="0"/>
        <v>796.4520161946615</v>
      </c>
      <c r="P15" s="14">
        <f t="shared" si="1"/>
        <v>0.01286614501686788</v>
      </c>
      <c r="Q15" s="11" t="s">
        <v>31</v>
      </c>
      <c r="R15" s="5">
        <f t="shared" si="3"/>
        <v>796.4520161946615</v>
      </c>
      <c r="S15" s="14">
        <f t="shared" si="2"/>
        <v>0.012990272214924265</v>
      </c>
    </row>
    <row r="16" spans="1:19" ht="13.5" customHeight="1">
      <c r="A16" s="11" t="s">
        <v>32</v>
      </c>
      <c r="B16" s="11"/>
      <c r="C16" s="12">
        <v>1300.9061584472656</v>
      </c>
      <c r="D16" s="12">
        <v>1301.4119262695312</v>
      </c>
      <c r="E16" s="12">
        <v>541.2368774414062</v>
      </c>
      <c r="F16" s="12">
        <v>79.83454895019531</v>
      </c>
      <c r="G16" s="12">
        <v>1529.7171020507812</v>
      </c>
      <c r="H16" s="12">
        <v>1710.2996215820312</v>
      </c>
      <c r="I16" s="12"/>
      <c r="J16" s="12"/>
      <c r="K16" s="12"/>
      <c r="L16" s="12"/>
      <c r="M16" s="12"/>
      <c r="N16" s="12"/>
      <c r="O16" s="13">
        <f t="shared" si="0"/>
        <v>1077.2343724568684</v>
      </c>
      <c r="P16" s="14">
        <f t="shared" si="1"/>
        <v>0.01740199456008061</v>
      </c>
      <c r="Q16" s="11" t="s">
        <v>32</v>
      </c>
      <c r="R16" s="5">
        <f t="shared" si="3"/>
        <v>1077.2343724568684</v>
      </c>
      <c r="S16" s="14">
        <f t="shared" si="2"/>
        <v>0.017569881741711424</v>
      </c>
    </row>
    <row r="17" spans="1:19" ht="13.5" customHeight="1">
      <c r="A17" s="11" t="s">
        <v>33</v>
      </c>
      <c r="C17" s="12">
        <v>813.6390991210938</v>
      </c>
      <c r="D17" s="12">
        <v>482.2947082519531</v>
      </c>
      <c r="E17" s="12">
        <v>722.8114624023438</v>
      </c>
      <c r="F17" s="12">
        <v>1021.4515380859375</v>
      </c>
      <c r="G17" s="12">
        <v>73.1019287109375</v>
      </c>
      <c r="H17" s="12">
        <v>734.4454345703125</v>
      </c>
      <c r="I17" s="12"/>
      <c r="J17" s="12"/>
      <c r="K17" s="12"/>
      <c r="L17" s="12"/>
      <c r="M17" s="12"/>
      <c r="N17" s="12"/>
      <c r="O17" s="13">
        <f t="shared" si="0"/>
        <v>641.2906951904297</v>
      </c>
      <c r="P17" s="14">
        <f t="shared" si="1"/>
        <v>0.01035961855142252</v>
      </c>
      <c r="Q17" s="15" t="s">
        <v>33</v>
      </c>
      <c r="R17" s="5">
        <f t="shared" si="3"/>
        <v>641.2906951904297</v>
      </c>
      <c r="S17" s="14">
        <f t="shared" si="2"/>
        <v>0.010459563828118468</v>
      </c>
    </row>
    <row r="18" spans="1:19" ht="13.5" customHeight="1">
      <c r="A18" s="11" t="s">
        <v>34</v>
      </c>
      <c r="C18" s="12">
        <v>4164.762390136719</v>
      </c>
      <c r="D18" s="12">
        <v>3653.119354248047</v>
      </c>
      <c r="E18" s="12">
        <v>4272.659576416016</v>
      </c>
      <c r="F18" s="12">
        <v>4428.916748046875</v>
      </c>
      <c r="G18" s="12">
        <v>4173.142761230469</v>
      </c>
      <c r="H18" s="12">
        <v>4237.4102783203125</v>
      </c>
      <c r="I18" s="12"/>
      <c r="J18" s="12"/>
      <c r="K18" s="12"/>
      <c r="L18" s="12"/>
      <c r="M18" s="12"/>
      <c r="N18" s="12"/>
      <c r="O18" s="13">
        <f t="shared" si="0"/>
        <v>4155.001851399739</v>
      </c>
      <c r="P18" s="14">
        <f t="shared" si="1"/>
        <v>0.06712125185002689</v>
      </c>
      <c r="Q18" s="15" t="s">
        <v>34</v>
      </c>
      <c r="R18" s="5">
        <f t="shared" si="3"/>
        <v>4155.001851399739</v>
      </c>
      <c r="S18" s="14">
        <f t="shared" si="2"/>
        <v>0.06776880967805214</v>
      </c>
    </row>
    <row r="19" spans="1:19" ht="13.5" customHeight="1">
      <c r="A19" s="11" t="s">
        <v>35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/>
      <c r="J19" s="12"/>
      <c r="K19" s="12"/>
      <c r="L19" s="12"/>
      <c r="M19" s="12"/>
      <c r="N19" s="12"/>
      <c r="O19" s="13">
        <f t="shared" si="0"/>
        <v>0</v>
      </c>
      <c r="P19" s="14">
        <f t="shared" si="1"/>
        <v>0</v>
      </c>
      <c r="Q19" s="15" t="s">
        <v>35</v>
      </c>
      <c r="R19" s="5">
        <f t="shared" si="3"/>
        <v>0</v>
      </c>
      <c r="S19" s="14">
        <f t="shared" si="2"/>
        <v>0</v>
      </c>
    </row>
    <row r="20" spans="1:19" ht="13.5" customHeight="1">
      <c r="A20" s="11"/>
      <c r="O20" s="13"/>
      <c r="P20" s="13"/>
      <c r="Q20" s="6"/>
      <c r="R20" s="5"/>
      <c r="S20" s="13"/>
    </row>
    <row r="21" spans="1:19" ht="12">
      <c r="A21" s="17" t="s">
        <v>36</v>
      </c>
      <c r="C21" s="17">
        <f aca="true" t="shared" si="4" ref="C21:P21">+SUM(C10:C19)</f>
        <v>69054.55902767181</v>
      </c>
      <c r="D21" s="17">
        <f t="shared" si="4"/>
        <v>63811.428691864014</v>
      </c>
      <c r="E21" s="17">
        <f t="shared" si="4"/>
        <v>65867.65597343445</v>
      </c>
      <c r="F21" s="17">
        <f t="shared" si="4"/>
        <v>58673.82637786865</v>
      </c>
      <c r="G21" s="17">
        <f t="shared" si="4"/>
        <v>55278.508926391594</v>
      </c>
      <c r="H21" s="17">
        <f t="shared" si="4"/>
        <v>58731.57388305664</v>
      </c>
      <c r="I21" s="17">
        <f t="shared" si="4"/>
        <v>0</v>
      </c>
      <c r="J21" s="17">
        <f t="shared" si="4"/>
        <v>0</v>
      </c>
      <c r="K21" s="17">
        <f t="shared" si="4"/>
        <v>0</v>
      </c>
      <c r="L21" s="17">
        <f t="shared" si="4"/>
        <v>0</v>
      </c>
      <c r="M21" s="17">
        <f t="shared" si="4"/>
        <v>0</v>
      </c>
      <c r="N21" s="17">
        <f t="shared" si="4"/>
        <v>0</v>
      </c>
      <c r="O21" s="13">
        <f t="shared" si="4"/>
        <v>61902.92548004787</v>
      </c>
      <c r="P21" s="14">
        <f t="shared" si="4"/>
        <v>0.9999999999999999</v>
      </c>
      <c r="Q21" s="6" t="s">
        <v>36</v>
      </c>
      <c r="R21" s="5">
        <f>+SUM(R10:R19)</f>
        <v>61311.418499731946</v>
      </c>
      <c r="S21" s="14">
        <f>+SUM(S10:S19)</f>
        <v>0.9999999999999999</v>
      </c>
    </row>
    <row r="22" spans="3:14" ht="12">
      <c r="C22" s="18">
        <f aca="true" t="shared" si="5" ref="C22:N22">+C21/(+MAX($C$21:$N$21))</f>
        <v>1</v>
      </c>
      <c r="D22" s="18">
        <f t="shared" si="5"/>
        <v>0.9240726403928413</v>
      </c>
      <c r="E22" s="18">
        <f t="shared" si="5"/>
        <v>0.9538494909081919</v>
      </c>
      <c r="F22" s="18">
        <f t="shared" si="5"/>
        <v>0.8496734640555252</v>
      </c>
      <c r="G22" s="18">
        <f t="shared" si="5"/>
        <v>0.8005048429060299</v>
      </c>
      <c r="H22" s="18">
        <f t="shared" si="5"/>
        <v>0.8505097231816583</v>
      </c>
      <c r="I22" s="18">
        <f t="shared" si="5"/>
        <v>0</v>
      </c>
      <c r="J22" s="18">
        <f t="shared" si="5"/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5"/>
        <v>0</v>
      </c>
    </row>
    <row r="23" spans="1:19" ht="12">
      <c r="A23" s="6"/>
      <c r="B23" s="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6"/>
      <c r="P23" s="6"/>
      <c r="Q23" s="6"/>
      <c r="R23" s="6"/>
      <c r="S23" s="6"/>
    </row>
    <row r="26" spans="1:16" ht="12">
      <c r="A26" s="20" t="s">
        <v>37</v>
      </c>
      <c r="C26" s="1">
        <f aca="true" t="shared" si="6" ref="C26:O26">+C10+C11+C12+C19</f>
        <v>46329.74378299713</v>
      </c>
      <c r="D26" s="1">
        <f t="shared" si="6"/>
        <v>43280.174770355225</v>
      </c>
      <c r="E26" s="1">
        <f t="shared" si="6"/>
        <v>42896.71390914917</v>
      </c>
      <c r="F26" s="1">
        <f t="shared" si="6"/>
        <v>38705.398109436035</v>
      </c>
      <c r="G26" s="1">
        <f t="shared" si="6"/>
        <v>35606.19361877441</v>
      </c>
      <c r="H26" s="1">
        <f t="shared" si="6"/>
        <v>37096.1897277832</v>
      </c>
      <c r="I26" s="1">
        <f t="shared" si="6"/>
        <v>0</v>
      </c>
      <c r="J26" s="1">
        <f t="shared" si="6"/>
        <v>0</v>
      </c>
      <c r="K26" s="1">
        <f t="shared" si="6"/>
        <v>0</v>
      </c>
      <c r="L26" s="1">
        <f t="shared" si="6"/>
        <v>0</v>
      </c>
      <c r="M26" s="1">
        <f t="shared" si="6"/>
        <v>0</v>
      </c>
      <c r="N26" s="1">
        <f t="shared" si="6"/>
        <v>0</v>
      </c>
      <c r="O26" s="1">
        <f t="shared" si="6"/>
        <v>40652.4023197492</v>
      </c>
      <c r="P26" s="21">
        <f>+O26/Total_2008!$O$21</f>
        <v>0.9610421060462147</v>
      </c>
    </row>
    <row r="27" ht="12">
      <c r="A27" s="20"/>
    </row>
    <row r="28" spans="1:16" ht="12">
      <c r="A28" s="20" t="s">
        <v>38</v>
      </c>
      <c r="C28" s="1">
        <f aca="true" t="shared" si="7" ref="C28:O28">+C13+C14</f>
        <v>15667.21029472351</v>
      </c>
      <c r="D28" s="1">
        <f t="shared" si="7"/>
        <v>14339.676162719727</v>
      </c>
      <c r="E28" s="1">
        <f t="shared" si="7"/>
        <v>16669.594133377075</v>
      </c>
      <c r="F28" s="1">
        <f t="shared" si="7"/>
        <v>13688.948028564455</v>
      </c>
      <c r="G28" s="1">
        <f t="shared" si="7"/>
        <v>13066.595275878906</v>
      </c>
      <c r="H28" s="1">
        <f t="shared" si="7"/>
        <v>14051.241455078125</v>
      </c>
      <c r="I28" s="1">
        <f t="shared" si="7"/>
        <v>0</v>
      </c>
      <c r="J28" s="1">
        <f t="shared" si="7"/>
        <v>0</v>
      </c>
      <c r="K28" s="1">
        <f t="shared" si="7"/>
        <v>0</v>
      </c>
      <c r="L28" s="1">
        <f t="shared" si="7"/>
        <v>0</v>
      </c>
      <c r="M28" s="1">
        <f t="shared" si="7"/>
        <v>0</v>
      </c>
      <c r="N28" s="1">
        <f t="shared" si="7"/>
        <v>0</v>
      </c>
      <c r="O28" s="1">
        <f t="shared" si="7"/>
        <v>14580.544225056965</v>
      </c>
      <c r="P28" s="21">
        <f>+O28/Total_2008!$O$21</f>
        <v>0.34469099314559687</v>
      </c>
    </row>
    <row r="29" ht="12">
      <c r="A29" s="20"/>
    </row>
    <row r="30" spans="1:16" ht="12">
      <c r="A30" s="20" t="s">
        <v>39</v>
      </c>
      <c r="C30" s="1">
        <f aca="true" t="shared" si="8" ref="C30:O30">+C15+C16+C17+C18</f>
        <v>7057.604949951172</v>
      </c>
      <c r="D30" s="1">
        <f t="shared" si="8"/>
        <v>6191.5777587890625</v>
      </c>
      <c r="E30" s="1">
        <f t="shared" si="8"/>
        <v>6301.347930908203</v>
      </c>
      <c r="F30" s="1">
        <f t="shared" si="8"/>
        <v>6279.480239868164</v>
      </c>
      <c r="G30" s="1">
        <f t="shared" si="8"/>
        <v>6605.720031738281</v>
      </c>
      <c r="H30" s="1">
        <f t="shared" si="8"/>
        <v>7584.1427001953125</v>
      </c>
      <c r="I30" s="1">
        <f t="shared" si="8"/>
        <v>0</v>
      </c>
      <c r="J30" s="1">
        <f t="shared" si="8"/>
        <v>0</v>
      </c>
      <c r="K30" s="1">
        <f t="shared" si="8"/>
        <v>0</v>
      </c>
      <c r="L30" s="1">
        <f t="shared" si="8"/>
        <v>0</v>
      </c>
      <c r="M30" s="1">
        <f t="shared" si="8"/>
        <v>0</v>
      </c>
      <c r="N30" s="1">
        <f t="shared" si="8"/>
        <v>0</v>
      </c>
      <c r="O30" s="1">
        <f t="shared" si="8"/>
        <v>6669.978935241699</v>
      </c>
      <c r="P30" s="21">
        <f>+O30/Total_2008!$O$21</f>
        <v>0.157681471141362</v>
      </c>
    </row>
    <row r="32" s="17" customFormat="1" ht="12"/>
    <row r="33" s="17" customFormat="1" ht="12"/>
    <row r="34" s="17" customFormat="1" ht="12"/>
    <row r="35" s="17" customFormat="1" ht="12"/>
    <row r="36" spans="3:14" s="17" customFormat="1" ht="12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3:14" s="17" customFormat="1" ht="12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3:14" s="17" customFormat="1" ht="12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="17" customFormat="1" ht="12">
      <c r="O39" s="28"/>
    </row>
    <row r="40" s="17" customFormat="1" ht="12">
      <c r="P40" s="22"/>
    </row>
    <row r="41" spans="3:16" s="17" customFormat="1" ht="12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P41" s="22"/>
    </row>
    <row r="42" spans="1:16" s="17" customFormat="1" ht="12">
      <c r="A42" s="28"/>
      <c r="B42" s="2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P42" s="22"/>
    </row>
    <row r="43" spans="1:16" s="17" customFormat="1" ht="12">
      <c r="A43" s="28"/>
      <c r="B43" s="28"/>
      <c r="N43" s="28"/>
      <c r="P43" s="22"/>
    </row>
    <row r="44" spans="1:15" s="17" customFormat="1" ht="12">
      <c r="A44" s="29"/>
      <c r="B44" s="28"/>
      <c r="N44" s="28"/>
      <c r="O44" s="28"/>
    </row>
    <row r="45" spans="1:15" s="17" customFormat="1" ht="12">
      <c r="A45" s="28"/>
      <c r="B45" s="28"/>
      <c r="N45" s="28"/>
      <c r="O45" s="28"/>
    </row>
    <row r="46" spans="1:15" s="17" customFormat="1" ht="12">
      <c r="A46" s="28"/>
      <c r="B46" s="28"/>
      <c r="N46" s="28"/>
      <c r="O46" s="28"/>
    </row>
    <row r="47" spans="1:15" s="17" customFormat="1" ht="12">
      <c r="A47" s="28"/>
      <c r="B47" s="28"/>
      <c r="N47" s="28"/>
      <c r="O47" s="28"/>
    </row>
    <row r="48" spans="1:15" s="17" customFormat="1" ht="12">
      <c r="A48" s="28"/>
      <c r="B48" s="28"/>
      <c r="N48" s="28"/>
      <c r="O48" s="28"/>
    </row>
    <row r="49" s="17" customFormat="1" ht="12">
      <c r="N49" s="28"/>
    </row>
    <row r="50" spans="1:2" s="17" customFormat="1" ht="12">
      <c r="A50" s="29"/>
      <c r="B50" s="28"/>
    </row>
    <row r="51" spans="1:2" s="17" customFormat="1" ht="12">
      <c r="A51" s="28"/>
      <c r="B51" s="28"/>
    </row>
    <row r="52" spans="1:2" s="17" customFormat="1" ht="12">
      <c r="A52" s="28"/>
      <c r="B52" s="28"/>
    </row>
    <row r="53" spans="1:2" s="17" customFormat="1" ht="12">
      <c r="A53" s="28"/>
      <c r="B53" s="28"/>
    </row>
    <row r="54" spans="1:2" s="17" customFormat="1" ht="12">
      <c r="A54" s="28"/>
      <c r="B54" s="28"/>
    </row>
    <row r="55" s="17" customFormat="1" ht="12"/>
    <row r="56" s="17" customFormat="1" ht="12"/>
    <row r="57" s="17" customFormat="1" ht="12"/>
    <row r="58" s="17" customFormat="1" ht="12"/>
    <row r="59" s="17" customFormat="1" ht="12"/>
    <row r="60" s="17" customFormat="1" ht="12"/>
    <row r="61" s="17" customFormat="1" ht="12"/>
    <row r="62" s="17" customFormat="1" ht="12"/>
    <row r="63" s="17" customFormat="1" ht="12"/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  <row r="79" s="17" customFormat="1" ht="12"/>
    <row r="80" s="17" customFormat="1" ht="12"/>
    <row r="81" s="17" customFormat="1" ht="12"/>
    <row r="82" s="17" customFormat="1" ht="12"/>
    <row r="83" s="17" customFormat="1" ht="12"/>
    <row r="84" s="17" customFormat="1" ht="12"/>
    <row r="85" s="17" customFormat="1" ht="12"/>
    <row r="86" s="17" customFormat="1" ht="12"/>
    <row r="87" s="17" customFormat="1" ht="12"/>
    <row r="88" s="17" customFormat="1" ht="12"/>
    <row r="89" s="17" customFormat="1" ht="12"/>
    <row r="90" s="17" customFormat="1" ht="12"/>
    <row r="91" s="17" customFormat="1" ht="12"/>
    <row r="92" s="17" customFormat="1" ht="12"/>
    <row r="93" s="17" customFormat="1" ht="12"/>
    <row r="94" s="17" customFormat="1" ht="12"/>
    <row r="95" s="17" customFormat="1" ht="12"/>
    <row r="96" s="17" customFormat="1" ht="12"/>
    <row r="97" s="17" customFormat="1" ht="12"/>
    <row r="98" s="17" customFormat="1" ht="12"/>
    <row r="99" s="17" customFormat="1" ht="12"/>
    <row r="100" s="17" customFormat="1" ht="12"/>
    <row r="101" s="17" customFormat="1" ht="12"/>
    <row r="102" s="17" customFormat="1" ht="12"/>
    <row r="103" s="17" customFormat="1" ht="12"/>
    <row r="104" s="17" customFormat="1" ht="12"/>
    <row r="105" s="17" customFormat="1" ht="12"/>
    <row r="106" s="17" customFormat="1" ht="12"/>
    <row r="107" s="17" customFormat="1" ht="12"/>
    <row r="108" s="17" customFormat="1" ht="12"/>
    <row r="109" s="17" customFormat="1" ht="12"/>
    <row r="110" s="17" customFormat="1" ht="12"/>
    <row r="111" s="17" customFormat="1" ht="12"/>
    <row r="112" s="17" customFormat="1" ht="12"/>
    <row r="113" s="17" customFormat="1" ht="12"/>
    <row r="114" s="17" customFormat="1" ht="12"/>
    <row r="115" s="17" customFormat="1" ht="12"/>
    <row r="116" s="17" customFormat="1" ht="12"/>
    <row r="117" s="17" customFormat="1" ht="12"/>
    <row r="118" s="17" customFormat="1" ht="12"/>
    <row r="119" s="17" customFormat="1" ht="12"/>
    <row r="120" s="17" customFormat="1" ht="12"/>
  </sheetData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9"/>
  <sheetViews>
    <sheetView tabSelected="1" workbookViewId="0" topLeftCell="A1">
      <pane xSplit="2" ySplit="9" topLeftCell="C10" activePane="bottomRight" state="frozen"/>
      <selection pane="topLeft" activeCell="A4" sqref="A4"/>
      <selection pane="topRight" activeCell="A4" sqref="A4"/>
      <selection pane="bottomLeft" activeCell="A4" sqref="A4"/>
      <selection pane="bottomRight" activeCell="U1" sqref="U1:X16384"/>
    </sheetView>
  </sheetViews>
  <sheetFormatPr defaultColWidth="9.140625" defaultRowHeight="12.75"/>
  <cols>
    <col min="1" max="1" width="7.28125" style="1" customWidth="1"/>
    <col min="2" max="2" width="6.00390625" style="1" customWidth="1"/>
    <col min="3" max="3" width="13.140625" style="1" customWidth="1"/>
    <col min="4" max="4" width="13.00390625" style="1" customWidth="1"/>
    <col min="5" max="14" width="14.00390625" style="1" customWidth="1"/>
    <col min="15" max="15" width="8.8515625" style="1" customWidth="1"/>
    <col min="16" max="16" width="8.140625" style="1" customWidth="1"/>
    <col min="17" max="17" width="9.7109375" style="1" customWidth="1"/>
    <col min="18" max="20" width="9.140625" style="1" customWidth="1"/>
    <col min="21" max="21" width="9.8515625" style="1" bestFit="1" customWidth="1"/>
    <col min="22" max="22" width="10.8515625" style="1" bestFit="1" customWidth="1"/>
    <col min="23" max="24" width="9.140625" style="1" customWidth="1"/>
    <col min="25" max="25" width="9.8515625" style="1" bestFit="1" customWidth="1"/>
    <col min="26" max="27" width="9.140625" style="1" customWidth="1"/>
    <col min="28" max="28" width="9.8515625" style="1" bestFit="1" customWidth="1"/>
    <col min="29" max="16384" width="9.140625" style="1" customWidth="1"/>
  </cols>
  <sheetData>
    <row r="1" ht="12">
      <c r="N1" s="1" t="s">
        <v>0</v>
      </c>
    </row>
    <row r="2" spans="1:16" ht="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6" ht="12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</row>
    <row r="4" spans="1:16" ht="12">
      <c r="A4" s="2" t="s">
        <v>40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</row>
    <row r="5" spans="21:24" ht="12">
      <c r="U5" s="23"/>
      <c r="V5" s="23"/>
      <c r="W5" s="23"/>
      <c r="X5" s="23"/>
    </row>
    <row r="6" spans="3:19" ht="12">
      <c r="C6" s="4">
        <v>2008</v>
      </c>
      <c r="D6" s="4">
        <v>2008</v>
      </c>
      <c r="E6" s="4">
        <v>2008</v>
      </c>
      <c r="F6" s="4">
        <v>2008</v>
      </c>
      <c r="G6" s="4">
        <v>2008</v>
      </c>
      <c r="H6" s="4">
        <v>2008</v>
      </c>
      <c r="I6" s="4">
        <v>2008</v>
      </c>
      <c r="J6" s="4">
        <v>2008</v>
      </c>
      <c r="K6" s="4">
        <v>2008</v>
      </c>
      <c r="L6" s="4">
        <v>2008</v>
      </c>
      <c r="M6" s="4">
        <v>2008</v>
      </c>
      <c r="N6" s="4">
        <v>2008</v>
      </c>
      <c r="O6" s="4">
        <v>2008</v>
      </c>
      <c r="P6" s="5"/>
      <c r="Q6" s="6"/>
      <c r="R6" s="4">
        <v>2008</v>
      </c>
      <c r="S6" s="5" t="s">
        <v>4</v>
      </c>
    </row>
    <row r="7" spans="3:19" ht="12"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/>
      <c r="Q7" s="6"/>
      <c r="R7" s="5" t="s">
        <v>17</v>
      </c>
      <c r="S7" s="5" t="s">
        <v>18</v>
      </c>
    </row>
    <row r="8" spans="3:19" ht="12">
      <c r="C8" s="5">
        <v>22</v>
      </c>
      <c r="D8" s="5">
        <v>11</v>
      </c>
      <c r="E8" s="5">
        <v>5</v>
      </c>
      <c r="F8" s="5">
        <v>24</v>
      </c>
      <c r="G8" s="5">
        <v>22</v>
      </c>
      <c r="H8" s="5">
        <v>11</v>
      </c>
      <c r="I8" s="5" t="s">
        <v>19</v>
      </c>
      <c r="J8" s="5" t="s">
        <v>19</v>
      </c>
      <c r="K8" s="5" t="s">
        <v>19</v>
      </c>
      <c r="L8" s="5" t="s">
        <v>19</v>
      </c>
      <c r="M8" s="5" t="s">
        <v>19</v>
      </c>
      <c r="N8" s="5" t="s">
        <v>19</v>
      </c>
      <c r="O8" s="5" t="s">
        <v>20</v>
      </c>
      <c r="P8" s="5"/>
      <c r="Q8" s="6"/>
      <c r="R8" s="5" t="s">
        <v>20</v>
      </c>
      <c r="S8" s="5" t="s">
        <v>21</v>
      </c>
    </row>
    <row r="9" spans="1:19" ht="13.5" customHeight="1">
      <c r="A9" s="7" t="s">
        <v>22</v>
      </c>
      <c r="C9" s="8" t="s">
        <v>23</v>
      </c>
      <c r="D9" s="8" t="s">
        <v>24</v>
      </c>
      <c r="E9" s="8" t="s">
        <v>23</v>
      </c>
      <c r="F9" s="8" t="s">
        <v>23</v>
      </c>
      <c r="G9" s="8" t="s">
        <v>23</v>
      </c>
      <c r="H9" s="8" t="s">
        <v>23</v>
      </c>
      <c r="I9" s="10" t="s">
        <v>25</v>
      </c>
      <c r="J9" s="10" t="s">
        <v>25</v>
      </c>
      <c r="K9" s="10" t="s">
        <v>25</v>
      </c>
      <c r="L9" s="10" t="s">
        <v>25</v>
      </c>
      <c r="M9" s="10" t="s">
        <v>25</v>
      </c>
      <c r="N9" s="10" t="s">
        <v>25</v>
      </c>
      <c r="O9" s="5"/>
      <c r="P9" s="5"/>
      <c r="Q9" s="6"/>
      <c r="R9" s="5"/>
      <c r="S9" s="5"/>
    </row>
    <row r="10" spans="1:19" ht="13.5" customHeight="1">
      <c r="A10" s="11" t="s">
        <v>26</v>
      </c>
      <c r="C10" s="12">
        <v>27650.95302963257</v>
      </c>
      <c r="D10" s="12">
        <v>33384.166831970215</v>
      </c>
      <c r="E10" s="12">
        <v>24010.36353302002</v>
      </c>
      <c r="F10" s="12">
        <v>20172.249975204468</v>
      </c>
      <c r="G10" s="12">
        <v>17329.31153488159</v>
      </c>
      <c r="H10" s="12">
        <v>19170.766317367554</v>
      </c>
      <c r="I10" s="12"/>
      <c r="J10" s="12"/>
      <c r="K10" s="12"/>
      <c r="L10" s="12"/>
      <c r="M10" s="12"/>
      <c r="N10" s="12"/>
      <c r="O10" s="5">
        <f aca="true" t="shared" si="0" ref="O10:O19">+AVERAGE(C10:N10)</f>
        <v>23619.6352036794</v>
      </c>
      <c r="P10" s="24">
        <f aca="true" t="shared" si="1" ref="P10:P19">+O10/$O$21</f>
        <v>0.5583793986305163</v>
      </c>
      <c r="Q10" s="15" t="s">
        <v>26</v>
      </c>
      <c r="R10" s="5">
        <f>+O10</f>
        <v>23619.6352036794</v>
      </c>
      <c r="S10" s="24">
        <f aca="true" t="shared" si="2" ref="S10:S19">+R10/$R$21</f>
        <v>0.2810976749288973</v>
      </c>
    </row>
    <row r="11" spans="1:19" ht="13.5" customHeight="1">
      <c r="A11" s="11" t="s">
        <v>27</v>
      </c>
      <c r="C11" s="12">
        <v>18581.286461256976</v>
      </c>
      <c r="D11" s="12">
        <v>14841.629013950875</v>
      </c>
      <c r="E11" s="12">
        <v>18793.257212224144</v>
      </c>
      <c r="F11" s="12">
        <v>18371.249116330804</v>
      </c>
      <c r="G11" s="12">
        <v>18072.33220075022</v>
      </c>
      <c r="H11" s="12">
        <v>16373.919069709564</v>
      </c>
      <c r="I11" s="12"/>
      <c r="J11" s="12"/>
      <c r="K11" s="12"/>
      <c r="L11" s="12"/>
      <c r="M11" s="12"/>
      <c r="N11" s="12"/>
      <c r="O11" s="5">
        <f t="shared" si="0"/>
        <v>17505.612179037093</v>
      </c>
      <c r="P11" s="24">
        <f t="shared" si="1"/>
        <v>0.41384098936748553</v>
      </c>
      <c r="Q11" s="15" t="s">
        <v>27</v>
      </c>
      <c r="R11" s="5">
        <f>+O11</f>
        <v>17505.612179037093</v>
      </c>
      <c r="S11" s="24">
        <f t="shared" si="2"/>
        <v>0.20833458431092822</v>
      </c>
    </row>
    <row r="12" spans="1:19" ht="13.5" customHeight="1">
      <c r="A12" s="11" t="s">
        <v>28</v>
      </c>
      <c r="C12" s="12">
        <v>561.0052953729689</v>
      </c>
      <c r="D12" s="12">
        <v>449.5928311991178</v>
      </c>
      <c r="E12" s="12">
        <v>617.180390772683</v>
      </c>
      <c r="F12" s="12">
        <v>625.6396547263253</v>
      </c>
      <c r="G12" s="12">
        <v>614.6559431706759</v>
      </c>
      <c r="H12" s="12">
        <v>577.3335166551828</v>
      </c>
      <c r="I12" s="12"/>
      <c r="J12" s="12"/>
      <c r="K12" s="12"/>
      <c r="L12" s="12"/>
      <c r="M12" s="12"/>
      <c r="N12" s="12"/>
      <c r="O12" s="5">
        <f t="shared" si="0"/>
        <v>574.234605316159</v>
      </c>
      <c r="P12" s="24">
        <f t="shared" si="1"/>
        <v>0.013575178906205979</v>
      </c>
      <c r="Q12" s="15" t="s">
        <v>28</v>
      </c>
      <c r="R12" s="5">
        <v>0</v>
      </c>
      <c r="S12" s="24">
        <f t="shared" si="2"/>
        <v>0</v>
      </c>
    </row>
    <row r="13" spans="1:24" ht="13.5" customHeight="1">
      <c r="A13" s="11" t="s">
        <v>29</v>
      </c>
      <c r="C13" s="12">
        <v>17747.929088953886</v>
      </c>
      <c r="D13" s="12">
        <v>14507.912590852295</v>
      </c>
      <c r="E13" s="12">
        <v>18381.466675594947</v>
      </c>
      <c r="F13" s="12">
        <v>15469.049935916331</v>
      </c>
      <c r="G13" s="12">
        <v>15202.17318055972</v>
      </c>
      <c r="H13" s="12">
        <v>15734.323196605897</v>
      </c>
      <c r="I13" s="12"/>
      <c r="J13" s="12"/>
      <c r="K13" s="12"/>
      <c r="L13" s="12"/>
      <c r="M13" s="12"/>
      <c r="N13" s="12"/>
      <c r="O13" s="5">
        <f t="shared" si="0"/>
        <v>16173.809111413846</v>
      </c>
      <c r="P13" s="24">
        <f t="shared" si="1"/>
        <v>0.3823565320682508</v>
      </c>
      <c r="Q13" s="15" t="s">
        <v>29</v>
      </c>
      <c r="R13" s="5">
        <f aca="true" t="shared" si="3" ref="R13:R19">+O13</f>
        <v>16173.809111413846</v>
      </c>
      <c r="S13" s="24">
        <f t="shared" si="2"/>
        <v>0.1924847736536599</v>
      </c>
      <c r="X13" s="25"/>
    </row>
    <row r="14" spans="1:24" ht="13.5" customHeight="1">
      <c r="A14" s="11" t="s">
        <v>30</v>
      </c>
      <c r="C14" s="12">
        <v>2915.725925382222</v>
      </c>
      <c r="D14" s="12">
        <v>2445.5460984350098</v>
      </c>
      <c r="E14" s="12">
        <v>3069.774151727057</v>
      </c>
      <c r="F14" s="12">
        <v>2503.6042949614252</v>
      </c>
      <c r="G14" s="12">
        <v>2434.615358179364</v>
      </c>
      <c r="H14" s="12">
        <v>2335.130527152563</v>
      </c>
      <c r="I14" s="12"/>
      <c r="J14" s="12"/>
      <c r="K14" s="12"/>
      <c r="L14" s="12"/>
      <c r="M14" s="12"/>
      <c r="N14" s="12"/>
      <c r="O14" s="5">
        <f t="shared" si="0"/>
        <v>2617.399392639607</v>
      </c>
      <c r="P14" s="24">
        <f t="shared" si="1"/>
        <v>0.06187656524899731</v>
      </c>
      <c r="Q14" s="6" t="s">
        <v>30</v>
      </c>
      <c r="R14" s="5">
        <f t="shared" si="3"/>
        <v>2617.399392639607</v>
      </c>
      <c r="S14" s="24">
        <f t="shared" si="2"/>
        <v>0.031149714095359493</v>
      </c>
      <c r="X14" s="25"/>
    </row>
    <row r="15" spans="1:24" ht="13.5" customHeight="1">
      <c r="A15" s="11" t="s">
        <v>31</v>
      </c>
      <c r="B15" s="11"/>
      <c r="C15" s="16">
        <v>778.2973022460938</v>
      </c>
      <c r="D15" s="12">
        <v>651.8325805664062</v>
      </c>
      <c r="E15" s="12">
        <v>764.6400146484375</v>
      </c>
      <c r="F15" s="12">
        <v>749.2774047851562</v>
      </c>
      <c r="G15" s="12">
        <v>829.7582397460938</v>
      </c>
      <c r="H15" s="12">
        <v>901.5109252929688</v>
      </c>
      <c r="I15" s="12"/>
      <c r="J15" s="12"/>
      <c r="K15" s="12"/>
      <c r="L15" s="12"/>
      <c r="M15" s="12"/>
      <c r="N15" s="12"/>
      <c r="O15" s="5">
        <f t="shared" si="0"/>
        <v>779.2194112141927</v>
      </c>
      <c r="P15" s="24">
        <f t="shared" si="1"/>
        <v>0.0184211171122248</v>
      </c>
      <c r="Q15" s="11" t="s">
        <v>31</v>
      </c>
      <c r="R15" s="5">
        <f t="shared" si="3"/>
        <v>779.2194112141927</v>
      </c>
      <c r="S15" s="24">
        <f t="shared" si="2"/>
        <v>0.009273503289231705</v>
      </c>
      <c r="V15" s="26"/>
      <c r="W15" s="26"/>
      <c r="X15" s="25"/>
    </row>
    <row r="16" spans="1:24" ht="13.5" customHeight="1">
      <c r="A16" s="11" t="s">
        <v>32</v>
      </c>
      <c r="B16" s="11"/>
      <c r="C16" s="12">
        <v>3529.8465270996094</v>
      </c>
      <c r="D16" s="12">
        <v>3210.7858657836914</v>
      </c>
      <c r="E16" s="12">
        <v>2650.4946899414062</v>
      </c>
      <c r="F16" s="12">
        <v>3144.525863647461</v>
      </c>
      <c r="G16" s="12">
        <v>4861.537048339844</v>
      </c>
      <c r="H16" s="12">
        <v>4967.72607421875</v>
      </c>
      <c r="I16" s="12"/>
      <c r="J16" s="12"/>
      <c r="K16" s="12"/>
      <c r="L16" s="12"/>
      <c r="M16" s="12"/>
      <c r="N16" s="12"/>
      <c r="O16" s="5">
        <f t="shared" si="0"/>
        <v>3727.486011505127</v>
      </c>
      <c r="P16" s="24">
        <f t="shared" si="1"/>
        <v>0.08811954035529167</v>
      </c>
      <c r="Q16" s="11" t="s">
        <v>32</v>
      </c>
      <c r="R16" s="5">
        <f t="shared" si="3"/>
        <v>3727.486011505127</v>
      </c>
      <c r="S16" s="24">
        <f t="shared" si="2"/>
        <v>0.04436087357525567</v>
      </c>
      <c r="X16" s="25"/>
    </row>
    <row r="17" spans="1:24" ht="13.5" customHeight="1">
      <c r="A17" s="11" t="s">
        <v>33</v>
      </c>
      <c r="C17" s="12">
        <v>10412.79052734375</v>
      </c>
      <c r="D17" s="12">
        <v>3468.312530517578</v>
      </c>
      <c r="E17" s="12">
        <v>5581.892333984375</v>
      </c>
      <c r="F17" s="12">
        <v>6046.09001159668</v>
      </c>
      <c r="G17" s="12">
        <v>4893.0137939453125</v>
      </c>
      <c r="H17" s="12">
        <v>6592.095764160156</v>
      </c>
      <c r="I17" s="12"/>
      <c r="J17" s="12"/>
      <c r="K17" s="12"/>
      <c r="L17" s="12"/>
      <c r="M17" s="12"/>
      <c r="N17" s="12"/>
      <c r="O17" s="5">
        <f t="shared" si="0"/>
        <v>6165.699160257976</v>
      </c>
      <c r="P17" s="24">
        <f t="shared" si="1"/>
        <v>0.14576005766190742</v>
      </c>
      <c r="Q17" s="15" t="s">
        <v>33</v>
      </c>
      <c r="R17" s="5">
        <f t="shared" si="3"/>
        <v>6165.699160257976</v>
      </c>
      <c r="S17" s="24">
        <f t="shared" si="2"/>
        <v>0.07337808917512766</v>
      </c>
      <c r="X17" s="25"/>
    </row>
    <row r="18" spans="1:24" ht="13.5" customHeight="1">
      <c r="A18" s="11" t="s">
        <v>34</v>
      </c>
      <c r="C18" s="12">
        <v>12484.163757324219</v>
      </c>
      <c r="D18" s="12">
        <v>12601.950622558594</v>
      </c>
      <c r="E18" s="12">
        <v>12449.937408447266</v>
      </c>
      <c r="F18" s="12">
        <v>12654.318115234375</v>
      </c>
      <c r="G18" s="12">
        <v>12931.603118896484</v>
      </c>
      <c r="H18" s="12">
        <v>14497.198120117188</v>
      </c>
      <c r="I18" s="12"/>
      <c r="J18" s="12"/>
      <c r="K18" s="12"/>
      <c r="L18" s="12"/>
      <c r="M18" s="12"/>
      <c r="N18" s="12"/>
      <c r="O18" s="5">
        <f t="shared" si="0"/>
        <v>12936.528523763021</v>
      </c>
      <c r="P18" s="24">
        <f t="shared" si="1"/>
        <v>0.30582568084455686</v>
      </c>
      <c r="Q18" s="15" t="s">
        <v>34</v>
      </c>
      <c r="R18" s="5">
        <f t="shared" si="3"/>
        <v>12936.528523763021</v>
      </c>
      <c r="S18" s="24">
        <f t="shared" si="2"/>
        <v>0.15395784305401436</v>
      </c>
      <c r="X18" s="25"/>
    </row>
    <row r="19" spans="1:22" ht="13.5" customHeight="1">
      <c r="A19" s="11" t="s">
        <v>35</v>
      </c>
      <c r="C19" s="12">
        <v>0</v>
      </c>
      <c r="D19" s="12">
        <v>3006.2694778442383</v>
      </c>
      <c r="E19" s="12">
        <v>0</v>
      </c>
      <c r="F19" s="12">
        <v>0</v>
      </c>
      <c r="G19" s="12">
        <v>0</v>
      </c>
      <c r="H19" s="12">
        <v>0</v>
      </c>
      <c r="I19" s="12"/>
      <c r="J19" s="12"/>
      <c r="K19" s="12"/>
      <c r="L19" s="12"/>
      <c r="M19" s="12"/>
      <c r="N19" s="12"/>
      <c r="O19" s="5">
        <f t="shared" si="0"/>
        <v>501.04491297403973</v>
      </c>
      <c r="P19" s="24">
        <f t="shared" si="1"/>
        <v>0.011844939804563172</v>
      </c>
      <c r="Q19" s="15" t="s">
        <v>35</v>
      </c>
      <c r="R19" s="5">
        <f t="shared" si="3"/>
        <v>501.04491297403973</v>
      </c>
      <c r="S19" s="24">
        <f t="shared" si="2"/>
        <v>0.005962943917525628</v>
      </c>
      <c r="V19" s="26"/>
    </row>
    <row r="20" spans="1:19" ht="13.5" customHeight="1">
      <c r="A20" s="11"/>
      <c r="O20" s="5"/>
      <c r="P20" s="5"/>
      <c r="Q20" s="6"/>
      <c r="R20" s="5"/>
      <c r="S20" s="5"/>
    </row>
    <row r="21" spans="1:19" ht="12">
      <c r="A21" s="17" t="s">
        <v>36</v>
      </c>
      <c r="C21" s="17">
        <f aca="true" t="shared" si="4" ref="C21:N21">+SUM(C10:C19)</f>
        <v>94661.9979146123</v>
      </c>
      <c r="D21" s="17">
        <f t="shared" si="4"/>
        <v>88567.99844367802</v>
      </c>
      <c r="E21" s="17">
        <f t="shared" si="4"/>
        <v>86319.00641036034</v>
      </c>
      <c r="F21" s="17">
        <f t="shared" si="4"/>
        <v>79736.00437240303</v>
      </c>
      <c r="G21" s="17">
        <f t="shared" si="4"/>
        <v>77169.00041846931</v>
      </c>
      <c r="H21" s="17">
        <f t="shared" si="4"/>
        <v>81150.00351127982</v>
      </c>
      <c r="I21" s="17">
        <f t="shared" si="4"/>
        <v>0</v>
      </c>
      <c r="J21" s="17">
        <f t="shared" si="4"/>
        <v>0</v>
      </c>
      <c r="K21" s="17">
        <f t="shared" si="4"/>
        <v>0</v>
      </c>
      <c r="L21" s="17">
        <f t="shared" si="4"/>
        <v>0</v>
      </c>
      <c r="M21" s="17">
        <f t="shared" si="4"/>
        <v>0</v>
      </c>
      <c r="N21" s="17">
        <f t="shared" si="4"/>
        <v>0</v>
      </c>
      <c r="O21" s="13">
        <f>+AVERAGE(C21:N21)</f>
        <v>42300.334255900234</v>
      </c>
      <c r="P21" s="24">
        <f>+SUM(P10:P19)</f>
        <v>1.9999999999999998</v>
      </c>
      <c r="Q21" s="6" t="s">
        <v>36</v>
      </c>
      <c r="R21" s="5">
        <f>+SUM(R10:R19)</f>
        <v>84026.43390648431</v>
      </c>
      <c r="S21" s="24">
        <f>+SUM(S10:S19)</f>
        <v>0.9999999999999999</v>
      </c>
    </row>
    <row r="22" spans="3:14" ht="12">
      <c r="C22" s="18">
        <f aca="true" t="shared" si="5" ref="C22:N22">+C21/(+MAX($C$21:$N$21))</f>
        <v>1</v>
      </c>
      <c r="D22" s="18">
        <f t="shared" si="5"/>
        <v>0.9356235912490329</v>
      </c>
      <c r="E22" s="18">
        <f t="shared" si="5"/>
        <v>0.9118654614518324</v>
      </c>
      <c r="F22" s="18">
        <f t="shared" si="5"/>
        <v>0.8423232778620104</v>
      </c>
      <c r="G22" s="18">
        <f t="shared" si="5"/>
        <v>0.8152057015327085</v>
      </c>
      <c r="H22" s="18">
        <f t="shared" si="5"/>
        <v>0.8572606251611057</v>
      </c>
      <c r="I22" s="18">
        <f t="shared" si="5"/>
        <v>0</v>
      </c>
      <c r="J22" s="18">
        <f t="shared" si="5"/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5"/>
        <v>0</v>
      </c>
    </row>
    <row r="23" spans="1:19" ht="12">
      <c r="A23" s="6"/>
      <c r="B23" s="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6"/>
      <c r="P23" s="6"/>
      <c r="Q23" s="6"/>
      <c r="R23" s="6"/>
      <c r="S23" s="6"/>
    </row>
    <row r="26" spans="1:15" ht="12">
      <c r="A26" s="20" t="s">
        <v>37</v>
      </c>
      <c r="C26" s="1">
        <f aca="true" t="shared" si="6" ref="C26:O26">+C10+C11+C12+C19</f>
        <v>46793.24478626251</v>
      </c>
      <c r="D26" s="1">
        <f t="shared" si="6"/>
        <v>51681.65815496445</v>
      </c>
      <c r="E26" s="1">
        <f t="shared" si="6"/>
        <v>43420.801136016846</v>
      </c>
      <c r="F26" s="1">
        <f t="shared" si="6"/>
        <v>39169.1387462616</v>
      </c>
      <c r="G26" s="1">
        <f t="shared" si="6"/>
        <v>36016.29967880249</v>
      </c>
      <c r="H26" s="1">
        <f t="shared" si="6"/>
        <v>36122.0189037323</v>
      </c>
      <c r="I26" s="1">
        <f t="shared" si="6"/>
        <v>0</v>
      </c>
      <c r="J26" s="1">
        <f t="shared" si="6"/>
        <v>0</v>
      </c>
      <c r="K26" s="1">
        <f t="shared" si="6"/>
        <v>0</v>
      </c>
      <c r="L26" s="1">
        <f t="shared" si="6"/>
        <v>0</v>
      </c>
      <c r="M26" s="1">
        <f t="shared" si="6"/>
        <v>0</v>
      </c>
      <c r="N26" s="1">
        <f t="shared" si="6"/>
        <v>0</v>
      </c>
      <c r="O26" s="1">
        <f t="shared" si="6"/>
        <v>42200.52690100669</v>
      </c>
    </row>
    <row r="27" ht="12">
      <c r="A27" s="20"/>
    </row>
    <row r="28" spans="1:15" ht="12">
      <c r="A28" s="20" t="s">
        <v>38</v>
      </c>
      <c r="C28" s="1">
        <f aca="true" t="shared" si="7" ref="C28:O28">+C13+C14</f>
        <v>20663.65501433611</v>
      </c>
      <c r="D28" s="1">
        <f t="shared" si="7"/>
        <v>16953.458689287305</v>
      </c>
      <c r="E28" s="1">
        <f t="shared" si="7"/>
        <v>21451.240827322006</v>
      </c>
      <c r="F28" s="1">
        <f t="shared" si="7"/>
        <v>17972.654230877757</v>
      </c>
      <c r="G28" s="1">
        <f t="shared" si="7"/>
        <v>17636.788538739085</v>
      </c>
      <c r="H28" s="1">
        <f t="shared" si="7"/>
        <v>18069.45372375846</v>
      </c>
      <c r="I28" s="1">
        <f t="shared" si="7"/>
        <v>0</v>
      </c>
      <c r="J28" s="1">
        <f t="shared" si="7"/>
        <v>0</v>
      </c>
      <c r="K28" s="1">
        <f t="shared" si="7"/>
        <v>0</v>
      </c>
      <c r="L28" s="1">
        <f t="shared" si="7"/>
        <v>0</v>
      </c>
      <c r="M28" s="1">
        <f t="shared" si="7"/>
        <v>0</v>
      </c>
      <c r="N28" s="1">
        <f t="shared" si="7"/>
        <v>0</v>
      </c>
      <c r="O28" s="1">
        <f t="shared" si="7"/>
        <v>18791.20850405345</v>
      </c>
    </row>
    <row r="29" ht="12">
      <c r="A29" s="20"/>
    </row>
    <row r="30" spans="1:15" ht="12">
      <c r="A30" s="20" t="s">
        <v>39</v>
      </c>
      <c r="C30" s="1">
        <f aca="true" t="shared" si="8" ref="C30:O30">+C15+C16+C17+C18</f>
        <v>27205.098114013672</v>
      </c>
      <c r="D30" s="1">
        <f t="shared" si="8"/>
        <v>19932.88159942627</v>
      </c>
      <c r="E30" s="1">
        <f t="shared" si="8"/>
        <v>21446.964447021484</v>
      </c>
      <c r="F30" s="1">
        <f t="shared" si="8"/>
        <v>22594.211395263672</v>
      </c>
      <c r="G30" s="1">
        <f t="shared" si="8"/>
        <v>23515.912200927734</v>
      </c>
      <c r="H30" s="1">
        <f t="shared" si="8"/>
        <v>26958.530883789062</v>
      </c>
      <c r="I30" s="1">
        <f t="shared" si="8"/>
        <v>0</v>
      </c>
      <c r="J30" s="1">
        <f t="shared" si="8"/>
        <v>0</v>
      </c>
      <c r="K30" s="1">
        <f t="shared" si="8"/>
        <v>0</v>
      </c>
      <c r="L30" s="1">
        <f t="shared" si="8"/>
        <v>0</v>
      </c>
      <c r="M30" s="1">
        <f t="shared" si="8"/>
        <v>0</v>
      </c>
      <c r="N30" s="1">
        <f t="shared" si="8"/>
        <v>0</v>
      </c>
      <c r="O30" s="1">
        <f t="shared" si="8"/>
        <v>23608.933106740318</v>
      </c>
    </row>
    <row r="32" s="17" customFormat="1" ht="12">
      <c r="O32" s="27"/>
    </row>
    <row r="33" s="17" customFormat="1" ht="12">
      <c r="O33" s="27"/>
    </row>
    <row r="34" s="17" customFormat="1" ht="12"/>
    <row r="35" s="17" customFormat="1" ht="12">
      <c r="O35" s="27"/>
    </row>
    <row r="36" spans="15:16" s="17" customFormat="1" ht="12">
      <c r="O36" s="27"/>
      <c r="P36" s="22"/>
    </row>
    <row r="37" s="17" customFormat="1" ht="12"/>
    <row r="38" s="17" customFormat="1" ht="12"/>
    <row r="39" spans="1:14" s="17" customFormat="1" ht="12">
      <c r="A39" s="2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s="17" customFormat="1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s="17" customFormat="1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s="17" customFormat="1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5" s="17" customFormat="1" ht="12">
      <c r="A43" s="28"/>
      <c r="B43" s="28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22"/>
    </row>
    <row r="44" spans="1:14" s="17" customFormat="1" ht="12">
      <c r="A44" s="29"/>
      <c r="B44" s="28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3" s="17" customFormat="1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s="17" customFormat="1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4" s="17" customFormat="1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6" s="17" customFormat="1" ht="12">
      <c r="A48" s="28"/>
      <c r="B48" s="28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22"/>
      <c r="P48" s="22"/>
    </row>
    <row r="49" s="17" customFormat="1" ht="12"/>
    <row r="50" spans="1:14" s="17" customFormat="1" ht="12">
      <c r="A50" s="29"/>
      <c r="B50" s="28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3" s="17" customFormat="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s="17" customFormat="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s="17" customFormat="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5" s="17" customFormat="1" ht="12">
      <c r="A54" s="28"/>
      <c r="B54" s="28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2"/>
      <c r="O54" s="22"/>
    </row>
    <row r="55" s="17" customFormat="1" ht="12"/>
    <row r="56" s="17" customFormat="1" ht="12"/>
    <row r="57" s="17" customFormat="1" ht="12"/>
    <row r="58" s="17" customFormat="1" ht="12"/>
    <row r="59" s="17" customFormat="1" ht="12"/>
    <row r="60" s="17" customFormat="1" ht="12"/>
    <row r="61" s="17" customFormat="1" ht="12"/>
    <row r="62" spans="1:14" s="17" customFormat="1" ht="12">
      <c r="A62" s="29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s="17" customFormat="1" ht="1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s="17" customFormat="1" ht="1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s="17" customFormat="1" ht="1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5" s="17" customFormat="1" ht="12">
      <c r="A66" s="28"/>
      <c r="B66" s="2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22"/>
    </row>
    <row r="67" spans="1:14" s="17" customFormat="1" ht="12">
      <c r="A67" s="29"/>
      <c r="B67" s="28"/>
      <c r="C67" s="30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s="17" customFormat="1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s="17" customFormat="1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s="17" customFormat="1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5" s="17" customFormat="1" ht="12">
      <c r="A71" s="28"/>
      <c r="B71" s="2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22"/>
    </row>
    <row r="72" s="17" customFormat="1" ht="12"/>
    <row r="73" s="17" customFormat="1" ht="12"/>
    <row r="74" s="17" customFormat="1" ht="12"/>
    <row r="75" s="17" customFormat="1" ht="12"/>
    <row r="76" spans="13:15" s="17" customFormat="1" ht="12.75">
      <c r="M76" s="31"/>
      <c r="N76" s="16"/>
      <c r="O76" s="28"/>
    </row>
    <row r="77" spans="13:14" s="17" customFormat="1" ht="12.75">
      <c r="M77" s="31"/>
      <c r="N77" s="16"/>
    </row>
    <row r="78" spans="13:14" s="17" customFormat="1" ht="12.75">
      <c r="M78" s="31"/>
      <c r="N78" s="16"/>
    </row>
    <row r="79" spans="13:14" s="17" customFormat="1" ht="12.75">
      <c r="M79" s="31"/>
      <c r="N79" s="16"/>
    </row>
    <row r="80" spans="13:14" s="17" customFormat="1" ht="12.75">
      <c r="M80" s="31"/>
      <c r="N80" s="16"/>
    </row>
    <row r="81" spans="13:15" s="17" customFormat="1" ht="12.75">
      <c r="M81" s="31"/>
      <c r="N81" s="16"/>
      <c r="O81" s="28"/>
    </row>
    <row r="82" spans="13:15" s="17" customFormat="1" ht="12.75">
      <c r="M82" s="31"/>
      <c r="N82" s="16"/>
      <c r="O82" s="28"/>
    </row>
    <row r="83" spans="13:15" s="17" customFormat="1" ht="12.75">
      <c r="M83" s="31"/>
      <c r="N83" s="16"/>
      <c r="O83" s="28"/>
    </row>
    <row r="84" spans="13:15" s="17" customFormat="1" ht="12.75">
      <c r="M84" s="31"/>
      <c r="N84" s="16"/>
      <c r="O84" s="28"/>
    </row>
    <row r="85" spans="13:15" s="17" customFormat="1" ht="12.75">
      <c r="M85" s="31"/>
      <c r="N85" s="16"/>
      <c r="O85" s="28"/>
    </row>
    <row r="86" spans="14:15" s="17" customFormat="1" ht="12">
      <c r="N86" s="32"/>
      <c r="O86" s="28"/>
    </row>
    <row r="87" s="17" customFormat="1" ht="12"/>
    <row r="88" s="17" customFormat="1" ht="12"/>
    <row r="89" s="17" customFormat="1" ht="12"/>
    <row r="90" s="17" customFormat="1" ht="12"/>
    <row r="91" s="17" customFormat="1" ht="12"/>
    <row r="92" s="17" customFormat="1" ht="12"/>
    <row r="93" s="17" customFormat="1" ht="12"/>
    <row r="94" s="17" customFormat="1" ht="12"/>
    <row r="95" s="17" customFormat="1" ht="12"/>
    <row r="96" s="17" customFormat="1" ht="12"/>
    <row r="97" s="17" customFormat="1" ht="12"/>
    <row r="98" s="17" customFormat="1" ht="12"/>
    <row r="99" s="17" customFormat="1" ht="12"/>
    <row r="100" s="17" customFormat="1" ht="12"/>
    <row r="101" s="17" customFormat="1" ht="12"/>
    <row r="102" s="17" customFormat="1" ht="12"/>
    <row r="103" s="17" customFormat="1" ht="12"/>
    <row r="104" s="17" customFormat="1" ht="12"/>
    <row r="105" s="17" customFormat="1" ht="12"/>
    <row r="106" s="17" customFormat="1" ht="12"/>
    <row r="107" s="17" customFormat="1" ht="12"/>
    <row r="108" s="17" customFormat="1" ht="12"/>
    <row r="109" s="17" customFormat="1" ht="12"/>
    <row r="110" s="17" customFormat="1" ht="12"/>
    <row r="111" s="17" customFormat="1" ht="12"/>
    <row r="112" s="17" customFormat="1" ht="12"/>
    <row r="113" s="17" customFormat="1" ht="12"/>
    <row r="114" s="17" customFormat="1" ht="12"/>
    <row r="115" s="17" customFormat="1" ht="12"/>
    <row r="116" s="17" customFormat="1" ht="12"/>
    <row r="117" s="17" customFormat="1" ht="12"/>
    <row r="118" s="17" customFormat="1" ht="12"/>
    <row r="119" s="17" customFormat="1" ht="12"/>
    <row r="120" s="17" customFormat="1" ht="12"/>
    <row r="121" s="17" customFormat="1" ht="12"/>
    <row r="122" s="17" customFormat="1" ht="12"/>
    <row r="123" s="17" customFormat="1" ht="12"/>
    <row r="124" s="17" customFormat="1" ht="12"/>
    <row r="125" s="17" customFormat="1" ht="12"/>
    <row r="126" s="17" customFormat="1" ht="12"/>
    <row r="127" s="17" customFormat="1" ht="12"/>
    <row r="128" s="17" customFormat="1" ht="12"/>
    <row r="129" s="17" customFormat="1" ht="12"/>
    <row r="130" s="17" customFormat="1" ht="12"/>
    <row r="131" s="17" customFormat="1" ht="12"/>
    <row r="132" s="17" customFormat="1" ht="12"/>
    <row r="133" s="17" customFormat="1" ht="12"/>
    <row r="134" s="17" customFormat="1" ht="12"/>
    <row r="135" s="17" customFormat="1" ht="12"/>
    <row r="136" s="17" customFormat="1" ht="12"/>
    <row r="137" s="17" customFormat="1" ht="12"/>
    <row r="138" s="17" customFormat="1" ht="12"/>
    <row r="139" s="17" customFormat="1" ht="12"/>
    <row r="140" s="17" customFormat="1" ht="12"/>
    <row r="141" s="17" customFormat="1" ht="12"/>
    <row r="142" s="17" customFormat="1" ht="12"/>
    <row r="143" s="17" customFormat="1" ht="12"/>
    <row r="144" s="17" customFormat="1" ht="12"/>
    <row r="145" s="17" customFormat="1" ht="12"/>
    <row r="146" s="17" customFormat="1" ht="12"/>
    <row r="147" s="17" customFormat="1" ht="12"/>
    <row r="148" s="17" customFormat="1" ht="12"/>
    <row r="149" s="17" customFormat="1" ht="12"/>
    <row r="150" s="17" customFormat="1" ht="12"/>
    <row r="151" s="17" customFormat="1" ht="12"/>
    <row r="152" s="17" customFormat="1" ht="12"/>
    <row r="153" s="17" customFormat="1" ht="12"/>
    <row r="154" s="17" customFormat="1" ht="12"/>
    <row r="155" s="17" customFormat="1" ht="12"/>
    <row r="156" s="17" customFormat="1" ht="12"/>
    <row r="157" s="17" customFormat="1" ht="12"/>
    <row r="158" s="17" customFormat="1" ht="12"/>
    <row r="159" s="17" customFormat="1" ht="12"/>
    <row r="160" s="17" customFormat="1" ht="12"/>
    <row r="161" s="17" customFormat="1" ht="12"/>
    <row r="162" s="17" customFormat="1" ht="12"/>
    <row r="163" s="17" customFormat="1" ht="12"/>
    <row r="164" s="17" customFormat="1" ht="12"/>
    <row r="165" s="17" customFormat="1" ht="12"/>
    <row r="166" s="17" customFormat="1" ht="12"/>
    <row r="167" s="17" customFormat="1" ht="12"/>
    <row r="168" s="17" customFormat="1" ht="12"/>
    <row r="169" s="17" customFormat="1" ht="12"/>
    <row r="170" s="17" customFormat="1" ht="12"/>
    <row r="171" s="17" customFormat="1" ht="12"/>
    <row r="172" s="17" customFormat="1" ht="12"/>
    <row r="173" s="17" customFormat="1" ht="12"/>
    <row r="174" s="17" customFormat="1" ht="12"/>
    <row r="175" s="17" customFormat="1" ht="12"/>
    <row r="176" s="17" customFormat="1" ht="12"/>
    <row r="177" s="17" customFormat="1" ht="12"/>
    <row r="178" s="17" customFormat="1" ht="12"/>
    <row r="179" s="17" customFormat="1" ht="12"/>
    <row r="180" s="17" customFormat="1" ht="12"/>
    <row r="181" s="17" customFormat="1" ht="12"/>
    <row r="182" s="17" customFormat="1" ht="12"/>
    <row r="183" s="17" customFormat="1" ht="12"/>
    <row r="184" s="17" customFormat="1" ht="12"/>
    <row r="185" s="17" customFormat="1" ht="12"/>
    <row r="186" s="17" customFormat="1" ht="12"/>
    <row r="187" s="17" customFormat="1" ht="12"/>
    <row r="188" spans="1:26" s="28" customFormat="1" ht="1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s="28" customFormat="1" ht="1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s="28" customFormat="1" ht="1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s="28" customFormat="1" ht="1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s="28" customFormat="1" ht="1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s="28" customFormat="1" ht="1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s="28" customFormat="1" ht="1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s="28" customFormat="1" ht="1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</sheetData>
  <mergeCells count="1">
    <mergeCell ref="U5:X5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Service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2008-10-09T18:46:13Z</dcterms:created>
  <dcterms:modified xsi:type="dcterms:W3CDTF">2008-10-09T18:48:28Z</dcterms:modified>
  <cp:category/>
  <cp:version/>
  <cp:contentType/>
  <cp:contentStatus/>
</cp:coreProperties>
</file>