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400" windowHeight="7755" activeTab="1"/>
  </bookViews>
  <sheets>
    <sheet name="Gasoline" sheetId="1" r:id="rId1"/>
    <sheet name="Diesel" sheetId="2" r:id="rId2"/>
    <sheet name="Gasoline MFG" sheetId="3" r:id="rId3"/>
    <sheet name="Diesel MFG" sheetId="4" r:id="rId4"/>
    <sheet name="Political Sub" sheetId="5" r:id="rId5"/>
  </sheets>
  <definedNames>
    <definedName name="_xlnm.Print_Area" localSheetId="1">'Diesel'!$A$1:$K$27</definedName>
    <definedName name="_xlnm.Print_Area" localSheetId="3">'Diesel MFG'!$A$1:$K$29</definedName>
    <definedName name="_xlnm.Print_Area" localSheetId="0">'Gasoline'!$A$1:$K$38</definedName>
    <definedName name="_xlnm.Print_Area" localSheetId="2">'Gasoline MFG'!$A$1:$K$29</definedName>
    <definedName name="_xlnm.Print_Area" localSheetId="4">'Political Sub'!$A$1:$K$20</definedName>
  </definedNames>
  <calcPr fullCalcOnLoad="1"/>
</workbook>
</file>

<file path=xl/sharedStrings.xml><?xml version="1.0" encoding="utf-8"?>
<sst xmlns="http://schemas.openxmlformats.org/spreadsheetml/2006/main" count="467" uniqueCount="53">
  <si>
    <t>Tax paid fuel</t>
  </si>
  <si>
    <t># Gallons</t>
  </si>
  <si>
    <t xml:space="preserve">Purchase subject to SalesTax </t>
  </si>
  <si>
    <t>Refundable Rate</t>
  </si>
  <si>
    <t xml:space="preserve">Sales/Use Tax </t>
  </si>
  <si>
    <t>Refundable Tax</t>
  </si>
  <si>
    <t>Net Refund</t>
  </si>
  <si>
    <t>Applicable Tax Rate</t>
  </si>
  <si>
    <t>Maine Excise Tax Paid</t>
  </si>
  <si>
    <t xml:space="preserve"> </t>
  </si>
  <si>
    <t>Tax Rate</t>
  </si>
  <si>
    <t>Tax Paid</t>
  </si>
  <si>
    <t>Average Price Per Gallon</t>
  </si>
  <si>
    <t>Total Refund All Columns</t>
  </si>
  <si>
    <t>Purchases after 7/01/06 - 6/30/07</t>
  </si>
  <si>
    <t>Purchases after 7/01/07 - 6/30/08</t>
  </si>
  <si>
    <r>
      <t xml:space="preserve">SPREADSHEET FOR </t>
    </r>
    <r>
      <rPr>
        <b/>
        <u val="single"/>
        <sz val="10"/>
        <rFont val="Arial"/>
        <family val="2"/>
      </rPr>
      <t>DIESEL</t>
    </r>
    <r>
      <rPr>
        <b/>
        <sz val="10"/>
        <rFont val="Arial"/>
        <family val="2"/>
      </rPr>
      <t xml:space="preserve"> REFUND CALCULATION FOR OFFHIGHWAY</t>
    </r>
  </si>
  <si>
    <r>
      <t xml:space="preserve">SPREADSHEET FOR </t>
    </r>
    <r>
      <rPr>
        <b/>
        <u val="single"/>
        <sz val="10"/>
        <rFont val="Arial"/>
        <family val="2"/>
      </rPr>
      <t>DIESEL</t>
    </r>
    <r>
      <rPr>
        <b/>
        <sz val="10"/>
        <rFont val="Arial"/>
        <family val="2"/>
      </rPr>
      <t xml:space="preserve"> REFUND CALCULATION FOR OFFHIGHWAY - MANUFACTURING RATE</t>
    </r>
  </si>
  <si>
    <t>Gallons</t>
  </si>
  <si>
    <t>Total purchases including all taxes</t>
  </si>
  <si>
    <t>Average price per gallon</t>
  </si>
  <si>
    <t>Purchases after 7/01/08 - 6/30/09</t>
  </si>
  <si>
    <t>Purchases after 7/01/08- 6/30/09</t>
  </si>
  <si>
    <r>
      <t xml:space="preserve">SPREADSHEET FOR </t>
    </r>
    <r>
      <rPr>
        <b/>
        <u val="single"/>
        <sz val="10"/>
        <rFont val="Arial"/>
        <family val="2"/>
      </rPr>
      <t>GASOLINE</t>
    </r>
    <r>
      <rPr>
        <b/>
        <sz val="10"/>
        <rFont val="Arial"/>
        <family val="2"/>
      </rPr>
      <t xml:space="preserve"> REFUND CALCULATION FOR OFFHIGHWAY</t>
    </r>
  </si>
  <si>
    <r>
      <t xml:space="preserve">SPREADSHEET FOR </t>
    </r>
    <r>
      <rPr>
        <b/>
        <u val="single"/>
        <sz val="10"/>
        <rFont val="Arial"/>
        <family val="2"/>
      </rPr>
      <t>GASOLINE</t>
    </r>
    <r>
      <rPr>
        <b/>
        <sz val="10"/>
        <rFont val="Arial"/>
        <family val="2"/>
      </rPr>
      <t xml:space="preserve"> REFUND CALCULATION FOR OFFHIGHWAY- MANUFACTURING RATE</t>
    </r>
  </si>
  <si>
    <t>Purchases after 7/01/09- 6/30/11</t>
  </si>
  <si>
    <r>
      <t xml:space="preserve">SPREADSHEET FOR </t>
    </r>
    <r>
      <rPr>
        <b/>
        <u val="single"/>
        <sz val="10"/>
        <rFont val="Arial"/>
        <family val="2"/>
      </rPr>
      <t>GASOLINE</t>
    </r>
    <r>
      <rPr>
        <b/>
        <sz val="10"/>
        <rFont val="Arial"/>
        <family val="2"/>
      </rPr>
      <t xml:space="preserve"> REFUND CALCULATION FOR POLITICAL SUBDIVISIONS</t>
    </r>
  </si>
  <si>
    <r>
      <t xml:space="preserve">SPREADSHEET FOR </t>
    </r>
    <r>
      <rPr>
        <b/>
        <u val="single"/>
        <sz val="10"/>
        <rFont val="Arial"/>
        <family val="2"/>
      </rPr>
      <t>DIESEL</t>
    </r>
    <r>
      <rPr>
        <b/>
        <sz val="10"/>
        <rFont val="Arial"/>
        <family val="2"/>
      </rPr>
      <t xml:space="preserve"> REFUND CALCULATION FOR POLITICAL SUBDIVISIONS</t>
    </r>
  </si>
  <si>
    <t>Die Tax P2</t>
  </si>
  <si>
    <t>If both gasoline and diesel refunds</t>
  </si>
  <si>
    <t>Purchases on or after 7/01/11</t>
  </si>
  <si>
    <t>Purchases on or after 7/01/</t>
  </si>
  <si>
    <t>Purchases after 7/01/10- 6/30/11</t>
  </si>
  <si>
    <t>Purchases after 7/01/10 - 6/30/11</t>
  </si>
  <si>
    <t>Purchases after 7/01/11- 6/30/12</t>
  </si>
  <si>
    <t>Purchases after 7/01/10 - 6/30/12</t>
  </si>
  <si>
    <t xml:space="preserve">Tax Paid  </t>
  </si>
  <si>
    <t>Purchases subject to Sale tax</t>
  </si>
  <si>
    <t>Sales/Use Tax</t>
  </si>
  <si>
    <t>Purchases on or after 7/01/13-10/01/13</t>
  </si>
  <si>
    <t>Purchases on or after 10/01/13</t>
  </si>
  <si>
    <t>Purchases subject to Sales Tax</t>
  </si>
  <si>
    <t>Purchases on or after 7/01/12-09/30/13</t>
  </si>
  <si>
    <t>Purchase subject to Sales tax</t>
  </si>
  <si>
    <t>Purchases on or after 7/1/13-09/30/13</t>
  </si>
  <si>
    <t>Purchase subject to Sales Tax</t>
  </si>
  <si>
    <t>Total purchases includihg all taxes</t>
  </si>
  <si>
    <t>Maine Excise Tax Rate</t>
  </si>
  <si>
    <t>Purchases after 7/01/12-6/30/13</t>
  </si>
  <si>
    <t>Purchases after 7/1/13-9/30/13</t>
  </si>
  <si>
    <t>Purchases after 7/01/13-9/30/13</t>
  </si>
  <si>
    <t>Purchases after 10/01/13</t>
  </si>
  <si>
    <t xml:space="preserve">Tax Rate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</si>
</sst>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0.000"/>
    <numFmt numFmtId="167" formatCode="[$-409]h:mm:ss\ AM/PM"/>
    <numFmt numFmtId="168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0" fillId="0" borderId="0" xfId="44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0" fillId="33" borderId="0" xfId="0" applyNumberFormat="1" applyFill="1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64" fontId="0" fillId="0" borderId="0" xfId="44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4" fontId="0" fillId="0" borderId="0" xfId="44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64" fontId="0" fillId="0" borderId="10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0" fillId="34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4" fontId="0" fillId="36" borderId="0" xfId="0" applyNumberFormat="1" applyFill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4" fontId="0" fillId="35" borderId="0" xfId="0" applyNumberForma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2" fontId="0" fillId="36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6" fontId="0" fillId="0" borderId="0" xfId="0" applyNumberFormat="1" applyFill="1" applyAlignment="1" applyProtection="1">
      <alignment/>
      <protection/>
    </xf>
    <xf numFmtId="4" fontId="0" fillId="36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64" fontId="0" fillId="35" borderId="0" xfId="0" applyNumberFormat="1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164" fontId="0" fillId="34" borderId="0" xfId="0" applyNumberFormat="1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64" fontId="0" fillId="36" borderId="0" xfId="0" applyNumberFormat="1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T24"/>
  <sheetViews>
    <sheetView zoomScalePageLayoutView="0" workbookViewId="0" topLeftCell="I1">
      <selection activeCell="T12" sqref="T12"/>
    </sheetView>
  </sheetViews>
  <sheetFormatPr defaultColWidth="9.140625" defaultRowHeight="12.75"/>
  <cols>
    <col min="1" max="1" width="29.00390625" style="4" hidden="1" customWidth="1"/>
    <col min="2" max="2" width="11.28125" style="4" hidden="1" customWidth="1"/>
    <col min="3" max="3" width="1.421875" style="4" hidden="1" customWidth="1"/>
    <col min="4" max="4" width="29.00390625" style="4" hidden="1" customWidth="1"/>
    <col min="5" max="5" width="11.28125" style="4" hidden="1" customWidth="1"/>
    <col min="6" max="6" width="1.28515625" style="4" hidden="1" customWidth="1"/>
    <col min="7" max="7" width="29.140625" style="4" hidden="1" customWidth="1"/>
    <col min="8" max="8" width="12.00390625" style="4" hidden="1" customWidth="1"/>
    <col min="9" max="9" width="0.9921875" style="4" customWidth="1"/>
    <col min="10" max="10" width="29.140625" style="4" customWidth="1"/>
    <col min="11" max="11" width="12.00390625" style="4" customWidth="1"/>
    <col min="12" max="12" width="3.28125" style="4" customWidth="1"/>
    <col min="13" max="13" width="29.28125" style="4" bestFit="1" customWidth="1"/>
    <col min="14" max="14" width="10.140625" style="4" bestFit="1" customWidth="1"/>
    <col min="15" max="15" width="2.8515625" style="4" customWidth="1"/>
    <col min="16" max="16" width="35.57421875" style="4" bestFit="1" customWidth="1"/>
    <col min="17" max="17" width="10.140625" style="4" bestFit="1" customWidth="1"/>
    <col min="18" max="18" width="2.7109375" style="4" customWidth="1"/>
    <col min="19" max="19" width="30.28125" style="4" bestFit="1" customWidth="1"/>
    <col min="20" max="20" width="10.140625" style="4" bestFit="1" customWidth="1"/>
    <col min="21" max="16384" width="9.140625" style="4" customWidth="1"/>
  </cols>
  <sheetData>
    <row r="1" spans="1:3" ht="12.75">
      <c r="A1" s="42"/>
      <c r="B1" s="42"/>
      <c r="C1" s="42"/>
    </row>
    <row r="2" spans="1:3" ht="12.75">
      <c r="A2" s="42"/>
      <c r="B2" s="42"/>
      <c r="C2" s="42"/>
    </row>
    <row r="3" spans="1:9" s="3" customFormat="1" ht="12.75">
      <c r="A3" s="43" t="s">
        <v>23</v>
      </c>
      <c r="B3" s="43"/>
      <c r="C3" s="43"/>
      <c r="D3" s="43"/>
      <c r="E3" s="43"/>
      <c r="F3" s="43"/>
      <c r="G3" s="43"/>
      <c r="H3" s="43"/>
      <c r="I3" s="5"/>
    </row>
    <row r="4" spans="1:11" s="3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20" ht="12.75">
      <c r="A5" s="4" t="s">
        <v>19</v>
      </c>
      <c r="B5" s="15" t="s">
        <v>18</v>
      </c>
      <c r="D5" s="4" t="s">
        <v>19</v>
      </c>
      <c r="E5" s="15" t="s">
        <v>18</v>
      </c>
      <c r="G5" s="4" t="s">
        <v>19</v>
      </c>
      <c r="H5" s="15" t="s">
        <v>18</v>
      </c>
      <c r="I5" s="15"/>
      <c r="J5" s="4" t="s">
        <v>19</v>
      </c>
      <c r="K5" s="15" t="s">
        <v>18</v>
      </c>
      <c r="M5" s="4" t="s">
        <v>19</v>
      </c>
      <c r="N5" s="15" t="s">
        <v>18</v>
      </c>
      <c r="P5" s="35" t="s">
        <v>19</v>
      </c>
      <c r="Q5" s="37" t="s">
        <v>18</v>
      </c>
      <c r="S5" s="35" t="s">
        <v>19</v>
      </c>
      <c r="T5" s="37" t="s">
        <v>18</v>
      </c>
    </row>
    <row r="6" spans="1:20" ht="12.75">
      <c r="A6" s="34">
        <v>0</v>
      </c>
      <c r="B6" s="27">
        <v>0</v>
      </c>
      <c r="D6" s="34">
        <v>0</v>
      </c>
      <c r="E6" s="27">
        <v>0</v>
      </c>
      <c r="G6" s="34">
        <v>0</v>
      </c>
      <c r="H6" s="27">
        <v>0</v>
      </c>
      <c r="I6" s="27"/>
      <c r="J6" s="34">
        <v>0</v>
      </c>
      <c r="K6" s="46" t="s">
        <v>9</v>
      </c>
      <c r="M6" s="45">
        <v>0</v>
      </c>
      <c r="N6" s="46">
        <v>0</v>
      </c>
      <c r="P6" s="45">
        <v>0</v>
      </c>
      <c r="Q6" s="46">
        <v>0</v>
      </c>
      <c r="S6" s="45" t="s">
        <v>9</v>
      </c>
      <c r="T6" s="46" t="s">
        <v>9</v>
      </c>
    </row>
    <row r="8" spans="1:19" s="3" customFormat="1" ht="12.75">
      <c r="A8" s="5" t="s">
        <v>14</v>
      </c>
      <c r="D8" s="5" t="s">
        <v>15</v>
      </c>
      <c r="G8" s="5" t="s">
        <v>22</v>
      </c>
      <c r="J8" s="5" t="s">
        <v>32</v>
      </c>
      <c r="M8" s="23" t="s">
        <v>30</v>
      </c>
      <c r="P8" s="5" t="s">
        <v>42</v>
      </c>
      <c r="S8" s="23" t="s">
        <v>40</v>
      </c>
    </row>
    <row r="10" spans="1:20" ht="12.75">
      <c r="A10" s="4" t="s">
        <v>0</v>
      </c>
      <c r="B10" s="7">
        <f>A6</f>
        <v>0</v>
      </c>
      <c r="D10" s="4" t="s">
        <v>0</v>
      </c>
      <c r="E10" s="7">
        <f>D6</f>
        <v>0</v>
      </c>
      <c r="G10" s="4" t="s">
        <v>0</v>
      </c>
      <c r="H10" s="7">
        <v>0</v>
      </c>
      <c r="I10" s="7"/>
      <c r="J10" s="4" t="s">
        <v>0</v>
      </c>
      <c r="K10" s="7">
        <v>0</v>
      </c>
      <c r="M10" s="4" t="s">
        <v>0</v>
      </c>
      <c r="N10" s="47">
        <v>0</v>
      </c>
      <c r="P10" s="29" t="s">
        <v>0</v>
      </c>
      <c r="Q10" s="49">
        <v>0</v>
      </c>
      <c r="S10" s="29" t="s">
        <v>0</v>
      </c>
      <c r="T10" s="49">
        <v>0</v>
      </c>
    </row>
    <row r="11" spans="1:20" ht="12.75">
      <c r="A11" s="4" t="s">
        <v>1</v>
      </c>
      <c r="B11" s="4">
        <f>B6</f>
        <v>0</v>
      </c>
      <c r="D11" s="4" t="s">
        <v>1</v>
      </c>
      <c r="E11" s="4">
        <f>E6</f>
        <v>0</v>
      </c>
      <c r="G11" s="4" t="s">
        <v>1</v>
      </c>
      <c r="H11" s="4">
        <v>0</v>
      </c>
      <c r="J11" s="4" t="s">
        <v>1</v>
      </c>
      <c r="K11" s="4">
        <v>0</v>
      </c>
      <c r="M11" s="4" t="s">
        <v>1</v>
      </c>
      <c r="N11" s="48">
        <v>0</v>
      </c>
      <c r="P11" s="29" t="s">
        <v>1</v>
      </c>
      <c r="Q11" s="30">
        <v>0</v>
      </c>
      <c r="S11" s="29" t="s">
        <v>1</v>
      </c>
      <c r="T11" s="50">
        <v>0</v>
      </c>
    </row>
    <row r="12" spans="1:20" ht="12.75">
      <c r="A12" s="4" t="s">
        <v>10</v>
      </c>
      <c r="B12" s="10">
        <v>0.452</v>
      </c>
      <c r="D12" s="4" t="s">
        <v>10</v>
      </c>
      <c r="E12" s="10">
        <v>0.46</v>
      </c>
      <c r="G12" s="4" t="s">
        <v>10</v>
      </c>
      <c r="H12" s="10">
        <v>0.468</v>
      </c>
      <c r="I12" s="10"/>
      <c r="J12" s="4" t="s">
        <v>10</v>
      </c>
      <c r="K12" s="10">
        <v>0.479</v>
      </c>
      <c r="M12" s="4" t="s">
        <v>10</v>
      </c>
      <c r="N12" s="10">
        <v>0.484</v>
      </c>
      <c r="P12" s="29" t="s">
        <v>10</v>
      </c>
      <c r="Q12" s="4">
        <v>0.484</v>
      </c>
      <c r="S12" s="29" t="s">
        <v>10</v>
      </c>
      <c r="T12" s="4">
        <v>0.484</v>
      </c>
    </row>
    <row r="13" spans="1:20" ht="12.75">
      <c r="A13" s="4" t="s">
        <v>11</v>
      </c>
      <c r="B13" s="7">
        <f>+B11*B12</f>
        <v>0</v>
      </c>
      <c r="D13" s="4" t="s">
        <v>11</v>
      </c>
      <c r="E13" s="7">
        <f>+E11*E12</f>
        <v>0</v>
      </c>
      <c r="G13" s="4" t="s">
        <v>11</v>
      </c>
      <c r="H13" s="7">
        <f>+H11*H12</f>
        <v>0</v>
      </c>
      <c r="I13" s="7"/>
      <c r="J13" s="4" t="s">
        <v>11</v>
      </c>
      <c r="K13" s="7">
        <f>+K11*K12</f>
        <v>0</v>
      </c>
      <c r="M13" s="4" t="s">
        <v>11</v>
      </c>
      <c r="N13" s="7">
        <f>+N11*N12</f>
        <v>0</v>
      </c>
      <c r="P13" s="29" t="s">
        <v>36</v>
      </c>
      <c r="Q13" s="7">
        <f>+Q11*Q12</f>
        <v>0</v>
      </c>
      <c r="S13" s="29" t="s">
        <v>36</v>
      </c>
      <c r="T13" s="7">
        <f>+T11*T12</f>
        <v>0</v>
      </c>
    </row>
    <row r="14" spans="1:20" ht="12.75">
      <c r="A14" s="4" t="s">
        <v>2</v>
      </c>
      <c r="B14" s="7">
        <f>+B10-B13</f>
        <v>0</v>
      </c>
      <c r="D14" s="4" t="s">
        <v>2</v>
      </c>
      <c r="E14" s="7">
        <f>+E10-E13</f>
        <v>0</v>
      </c>
      <c r="G14" s="4" t="s">
        <v>2</v>
      </c>
      <c r="H14" s="7">
        <f>+H10-H13</f>
        <v>0</v>
      </c>
      <c r="I14" s="7"/>
      <c r="J14" s="4" t="s">
        <v>2</v>
      </c>
      <c r="K14" s="7">
        <f>+K10-K13</f>
        <v>0</v>
      </c>
      <c r="M14" s="4" t="s">
        <v>2</v>
      </c>
      <c r="N14" s="7">
        <f>+N10-N13</f>
        <v>0</v>
      </c>
      <c r="P14" s="29" t="s">
        <v>43</v>
      </c>
      <c r="Q14" s="7">
        <f>+Q10-Q13</f>
        <v>0</v>
      </c>
      <c r="S14" s="29" t="s">
        <v>43</v>
      </c>
      <c r="T14" s="7">
        <f>+T10-T13</f>
        <v>0</v>
      </c>
    </row>
    <row r="15" spans="1:20" ht="12.75">
      <c r="A15" s="4" t="s">
        <v>4</v>
      </c>
      <c r="B15" s="7">
        <f>+B14*0.05</f>
        <v>0</v>
      </c>
      <c r="D15" s="4" t="s">
        <v>4</v>
      </c>
      <c r="E15" s="7">
        <f>+E14*0.05</f>
        <v>0</v>
      </c>
      <c r="G15" s="4" t="s">
        <v>4</v>
      </c>
      <c r="H15" s="7">
        <f>+H14*0.05</f>
        <v>0</v>
      </c>
      <c r="I15" s="7"/>
      <c r="J15" s="4" t="s">
        <v>4</v>
      </c>
      <c r="K15" s="21">
        <f>+K14*0.05</f>
        <v>0</v>
      </c>
      <c r="L15" s="7"/>
      <c r="M15" s="4" t="s">
        <v>4</v>
      </c>
      <c r="N15" s="21">
        <f>+N14*0.05</f>
        <v>0</v>
      </c>
      <c r="P15" s="29" t="s">
        <v>38</v>
      </c>
      <c r="Q15" s="7">
        <f>+Q14*0.05</f>
        <v>0</v>
      </c>
      <c r="S15" s="29" t="s">
        <v>38</v>
      </c>
      <c r="T15" s="7">
        <f>+T14*0.055</f>
        <v>0</v>
      </c>
    </row>
    <row r="16" spans="1:20" ht="12.75">
      <c r="A16" s="4" t="s">
        <v>3</v>
      </c>
      <c r="B16" s="10">
        <v>0.258</v>
      </c>
      <c r="D16" s="4" t="s">
        <v>3</v>
      </c>
      <c r="E16" s="10">
        <v>0.266</v>
      </c>
      <c r="G16" s="4" t="s">
        <v>3</v>
      </c>
      <c r="H16" s="10">
        <v>0.274</v>
      </c>
      <c r="I16" s="10"/>
      <c r="J16" s="4" t="s">
        <v>3</v>
      </c>
      <c r="K16" s="10">
        <v>0.285</v>
      </c>
      <c r="M16" s="4" t="s">
        <v>3</v>
      </c>
      <c r="N16" s="10">
        <v>0.29</v>
      </c>
      <c r="P16" s="29" t="s">
        <v>3</v>
      </c>
      <c r="Q16" s="10">
        <v>0.29</v>
      </c>
      <c r="S16" s="29" t="s">
        <v>3</v>
      </c>
      <c r="T16" s="10">
        <v>0.29</v>
      </c>
    </row>
    <row r="17" spans="1:20" ht="12.75">
      <c r="A17" s="4" t="s">
        <v>5</v>
      </c>
      <c r="B17" s="7">
        <f>+B16*B11</f>
        <v>0</v>
      </c>
      <c r="D17" s="4" t="s">
        <v>5</v>
      </c>
      <c r="E17" s="7">
        <f>+E16*E11</f>
        <v>0</v>
      </c>
      <c r="G17" s="4" t="s">
        <v>5</v>
      </c>
      <c r="H17" s="7">
        <f>+H16*H11</f>
        <v>0</v>
      </c>
      <c r="I17" s="7"/>
      <c r="J17" s="4" t="s">
        <v>5</v>
      </c>
      <c r="K17" s="7">
        <f>+K16*K11</f>
        <v>0</v>
      </c>
      <c r="L17" s="7"/>
      <c r="M17" s="4" t="s">
        <v>5</v>
      </c>
      <c r="N17" s="7">
        <f>+N16*N11</f>
        <v>0</v>
      </c>
      <c r="P17" s="29" t="s">
        <v>5</v>
      </c>
      <c r="Q17" s="7">
        <f>+Q16*Q11</f>
        <v>0</v>
      </c>
      <c r="S17" s="29" t="s">
        <v>5</v>
      </c>
      <c r="T17" s="7">
        <f>+T16*T11</f>
        <v>0</v>
      </c>
    </row>
    <row r="18" spans="1:20" ht="12.75">
      <c r="A18" s="4" t="s">
        <v>6</v>
      </c>
      <c r="B18" s="8">
        <f>+B17-B15</f>
        <v>0</v>
      </c>
      <c r="D18" s="4" t="s">
        <v>6</v>
      </c>
      <c r="E18" s="8">
        <f>+E17-E15</f>
        <v>0</v>
      </c>
      <c r="G18" s="4" t="s">
        <v>6</v>
      </c>
      <c r="H18" s="8">
        <f>+H17-H15</f>
        <v>0</v>
      </c>
      <c r="I18" s="8"/>
      <c r="J18" s="4" t="s">
        <v>6</v>
      </c>
      <c r="K18" s="8">
        <f>+K17-K15</f>
        <v>0</v>
      </c>
      <c r="L18" s="7"/>
      <c r="M18" s="4" t="s">
        <v>6</v>
      </c>
      <c r="N18" s="8">
        <f>+N17-N15</f>
        <v>0</v>
      </c>
      <c r="P18" s="29" t="s">
        <v>6</v>
      </c>
      <c r="Q18" s="7">
        <f>+Q17-Q15</f>
        <v>0</v>
      </c>
      <c r="S18" s="29" t="s">
        <v>6</v>
      </c>
      <c r="T18" s="7">
        <f>+T17-T15</f>
        <v>0</v>
      </c>
    </row>
    <row r="19" spans="2:14" ht="12.75">
      <c r="B19" s="8"/>
      <c r="E19" s="8"/>
      <c r="H19" s="8"/>
      <c r="I19" s="8"/>
      <c r="K19" s="8"/>
      <c r="N19" s="8"/>
    </row>
    <row r="20" spans="1:20" ht="12.75">
      <c r="A20" s="13"/>
      <c r="B20" s="14"/>
      <c r="D20" s="13"/>
      <c r="E20" s="14"/>
      <c r="G20" s="13"/>
      <c r="H20" s="14"/>
      <c r="I20" s="14"/>
      <c r="J20" s="13" t="s">
        <v>13</v>
      </c>
      <c r="K20" s="14">
        <f>+B18+E18+H18+K18</f>
        <v>0</v>
      </c>
      <c r="L20" s="7"/>
      <c r="M20" s="13" t="s">
        <v>13</v>
      </c>
      <c r="N20" s="14">
        <f>+E18+H18+K18+N18</f>
        <v>0</v>
      </c>
      <c r="P20" s="13" t="s">
        <v>13</v>
      </c>
      <c r="Q20" s="14">
        <f>+E18+H18+K18+N18+Q18</f>
        <v>0</v>
      </c>
      <c r="S20" s="35" t="s">
        <v>13</v>
      </c>
      <c r="T20" s="14">
        <f>+E18+H18+K18+N18+Q18+T18</f>
        <v>0</v>
      </c>
    </row>
    <row r="21" ht="12.75">
      <c r="L21" s="7"/>
    </row>
    <row r="22" spans="11:14" ht="12.75">
      <c r="K22" s="7"/>
      <c r="N22" s="7"/>
    </row>
    <row r="23" spans="1:19" ht="12.75">
      <c r="A23" s="3" t="s">
        <v>12</v>
      </c>
      <c r="D23" s="3" t="s">
        <v>12</v>
      </c>
      <c r="G23" s="3" t="s">
        <v>12</v>
      </c>
      <c r="J23" s="3" t="s">
        <v>12</v>
      </c>
      <c r="M23" s="3" t="s">
        <v>12</v>
      </c>
      <c r="P23" s="31" t="s">
        <v>12</v>
      </c>
      <c r="S23" s="31" t="s">
        <v>12</v>
      </c>
    </row>
    <row r="24" spans="1:19" ht="12.75">
      <c r="A24" s="9" t="e">
        <f>A6/B6</f>
        <v>#DIV/0!</v>
      </c>
      <c r="D24" s="9" t="e">
        <f>D6/E6</f>
        <v>#DIV/0!</v>
      </c>
      <c r="G24" s="9" t="e">
        <f>G6/H6</f>
        <v>#DIV/0!</v>
      </c>
      <c r="J24" s="9" t="e">
        <f>+K10/K11</f>
        <v>#DIV/0!</v>
      </c>
      <c r="M24" s="9" t="e">
        <f>+N10/N11</f>
        <v>#DIV/0!</v>
      </c>
      <c r="P24" s="33" t="e">
        <f>+Q10/Q11</f>
        <v>#DIV/0!</v>
      </c>
      <c r="S24" s="33" t="e">
        <f>+T10/T11</f>
        <v>#DIV/0!</v>
      </c>
    </row>
  </sheetData>
  <sheetProtection sheet="1" objects="1" scenarios="1"/>
  <protectedRanges>
    <protectedRange sqref="A1:IV65536 J6 K6 M6 N6 P6 Q6 S6 T6 T10 T11 Q10 Q11 N10 N11" name="Range1"/>
  </protectedRanges>
  <mergeCells count="3">
    <mergeCell ref="A1:C1"/>
    <mergeCell ref="A2:C2"/>
    <mergeCell ref="A3:H3"/>
  </mergeCells>
  <printOptions/>
  <pageMargins left="0" right="0" top="0" bottom="0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T37"/>
  <sheetViews>
    <sheetView tabSelected="1" zoomScalePageLayoutView="0" workbookViewId="0" topLeftCell="L1">
      <selection activeCell="T12" sqref="T12"/>
    </sheetView>
  </sheetViews>
  <sheetFormatPr defaultColWidth="9.140625" defaultRowHeight="12.75"/>
  <cols>
    <col min="1" max="1" width="29.140625" style="4" hidden="1" customWidth="1"/>
    <col min="2" max="2" width="12.140625" style="4" hidden="1" customWidth="1"/>
    <col min="3" max="3" width="1.1484375" style="4" hidden="1" customWidth="1"/>
    <col min="4" max="4" width="29.421875" style="4" hidden="1" customWidth="1"/>
    <col min="5" max="5" width="13.7109375" style="4" hidden="1" customWidth="1"/>
    <col min="6" max="6" width="1.1484375" style="4" hidden="1" customWidth="1"/>
    <col min="7" max="7" width="29.421875" style="4" hidden="1" customWidth="1"/>
    <col min="8" max="8" width="12.8515625" style="4" hidden="1" customWidth="1"/>
    <col min="9" max="9" width="1.28515625" style="4" customWidth="1"/>
    <col min="10" max="10" width="29.140625" style="4" customWidth="1"/>
    <col min="11" max="11" width="13.57421875" style="4" customWidth="1"/>
    <col min="12" max="12" width="2.8515625" style="4" customWidth="1"/>
    <col min="13" max="13" width="30.28125" style="4" bestFit="1" customWidth="1"/>
    <col min="14" max="14" width="11.140625" style="4" bestFit="1" customWidth="1"/>
    <col min="15" max="15" width="2.140625" style="4" customWidth="1"/>
    <col min="16" max="16" width="30.28125" style="4" bestFit="1" customWidth="1"/>
    <col min="17" max="17" width="10.140625" style="4" bestFit="1" customWidth="1"/>
    <col min="18" max="18" width="2.7109375" style="4" customWidth="1"/>
    <col min="19" max="19" width="30.28125" style="4" bestFit="1" customWidth="1"/>
    <col min="20" max="20" width="10.140625" style="4" bestFit="1" customWidth="1"/>
    <col min="21" max="21" width="3.28125" style="4" customWidth="1"/>
    <col min="22" max="16384" width="9.140625" style="4" customWidth="1"/>
  </cols>
  <sheetData>
    <row r="1" spans="1:2" ht="12.75">
      <c r="A1" s="42"/>
      <c r="B1" s="42"/>
    </row>
    <row r="3" spans="1:8" ht="12.75">
      <c r="A3" s="43" t="s">
        <v>16</v>
      </c>
      <c r="B3" s="43"/>
      <c r="C3" s="43"/>
      <c r="D3" s="43"/>
      <c r="E3" s="43"/>
      <c r="F3" s="43"/>
      <c r="G3" s="43"/>
      <c r="H3" s="43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19" ht="12.75">
      <c r="A5" s="4" t="s">
        <v>19</v>
      </c>
      <c r="B5" s="15" t="s">
        <v>18</v>
      </c>
      <c r="D5" s="4" t="s">
        <v>19</v>
      </c>
      <c r="E5" s="15" t="s">
        <v>18</v>
      </c>
      <c r="G5" s="4" t="s">
        <v>19</v>
      </c>
      <c r="H5" s="15" t="s">
        <v>18</v>
      </c>
      <c r="J5" s="4" t="s">
        <v>19</v>
      </c>
      <c r="K5" s="15" t="s">
        <v>18</v>
      </c>
      <c r="M5" s="4" t="s">
        <v>19</v>
      </c>
      <c r="N5" s="15" t="s">
        <v>18</v>
      </c>
      <c r="P5" s="4" t="s">
        <v>19</v>
      </c>
      <c r="S5" s="29" t="s">
        <v>19</v>
      </c>
    </row>
    <row r="6" spans="1:20" ht="12.75">
      <c r="A6" s="1"/>
      <c r="B6" s="2"/>
      <c r="D6" s="1">
        <v>0</v>
      </c>
      <c r="E6" s="2">
        <v>0</v>
      </c>
      <c r="G6" s="1">
        <v>0</v>
      </c>
      <c r="H6" s="2">
        <v>0</v>
      </c>
      <c r="J6" s="1">
        <v>0</v>
      </c>
      <c r="K6" s="2">
        <v>0</v>
      </c>
      <c r="M6" s="1">
        <v>0</v>
      </c>
      <c r="N6" s="2">
        <v>0</v>
      </c>
      <c r="P6" s="34">
        <v>0</v>
      </c>
      <c r="Q6" s="27">
        <v>0</v>
      </c>
      <c r="S6" s="34">
        <v>11796.33</v>
      </c>
      <c r="T6" s="27">
        <v>3307</v>
      </c>
    </row>
    <row r="8" spans="1:19" s="3" customFormat="1" ht="12.75">
      <c r="A8" s="5" t="s">
        <v>14</v>
      </c>
      <c r="D8" s="5" t="s">
        <v>15</v>
      </c>
      <c r="G8" s="5" t="s">
        <v>21</v>
      </c>
      <c r="J8" s="5" t="s">
        <v>33</v>
      </c>
      <c r="M8" s="23" t="s">
        <v>31</v>
      </c>
      <c r="P8" s="5" t="s">
        <v>39</v>
      </c>
      <c r="S8" s="23" t="s">
        <v>40</v>
      </c>
    </row>
    <row r="10" spans="1:20" ht="12.75">
      <c r="A10" s="4" t="s">
        <v>0</v>
      </c>
      <c r="B10" s="7">
        <f>A6</f>
        <v>0</v>
      </c>
      <c r="D10" s="4" t="s">
        <v>0</v>
      </c>
      <c r="E10" s="7">
        <f>D6</f>
        <v>0</v>
      </c>
      <c r="G10" s="4" t="s">
        <v>0</v>
      </c>
      <c r="H10" s="7">
        <v>0</v>
      </c>
      <c r="J10" s="4" t="s">
        <v>0</v>
      </c>
      <c r="K10" s="7">
        <v>0</v>
      </c>
      <c r="M10" s="4" t="s">
        <v>0</v>
      </c>
      <c r="N10" s="24">
        <v>0</v>
      </c>
      <c r="P10" s="29" t="s">
        <v>0</v>
      </c>
      <c r="Q10" s="32">
        <v>0</v>
      </c>
      <c r="S10" s="29" t="s">
        <v>0</v>
      </c>
      <c r="T10" s="32">
        <v>0</v>
      </c>
    </row>
    <row r="11" spans="1:20" ht="12.75">
      <c r="A11" s="4" t="s">
        <v>1</v>
      </c>
      <c r="B11" s="4">
        <f>B6</f>
        <v>0</v>
      </c>
      <c r="D11" s="4" t="s">
        <v>1</v>
      </c>
      <c r="E11" s="4">
        <f>E6</f>
        <v>0</v>
      </c>
      <c r="G11" s="4" t="s">
        <v>1</v>
      </c>
      <c r="H11" s="4">
        <v>0</v>
      </c>
      <c r="J11" s="4" t="s">
        <v>1</v>
      </c>
      <c r="K11" s="22">
        <v>0</v>
      </c>
      <c r="M11" s="4" t="s">
        <v>1</v>
      </c>
      <c r="N11" s="26">
        <v>0</v>
      </c>
      <c r="P11" s="29" t="s">
        <v>1</v>
      </c>
      <c r="Q11" s="30">
        <v>0</v>
      </c>
      <c r="S11" s="29" t="s">
        <v>1</v>
      </c>
      <c r="T11" s="30">
        <v>0</v>
      </c>
    </row>
    <row r="12" spans="1:20" ht="12.75">
      <c r="A12" s="4" t="s">
        <v>10</v>
      </c>
      <c r="B12" s="10">
        <v>0.523</v>
      </c>
      <c r="D12" s="4" t="s">
        <v>10</v>
      </c>
      <c r="E12" s="10">
        <v>0.532</v>
      </c>
      <c r="G12" s="4" t="s">
        <v>10</v>
      </c>
      <c r="H12" s="10">
        <v>0.556</v>
      </c>
      <c r="J12" s="4" t="s">
        <v>10</v>
      </c>
      <c r="K12" s="10">
        <v>0.551</v>
      </c>
      <c r="M12" s="4" t="s">
        <v>10</v>
      </c>
      <c r="N12" s="10">
        <v>0.556</v>
      </c>
      <c r="P12" s="29" t="s">
        <v>10</v>
      </c>
      <c r="Q12" s="4">
        <v>0.556</v>
      </c>
      <c r="S12" s="29" t="s">
        <v>10</v>
      </c>
      <c r="T12" s="4">
        <v>0.556</v>
      </c>
    </row>
    <row r="13" spans="1:20" ht="12.75">
      <c r="A13" s="4" t="s">
        <v>11</v>
      </c>
      <c r="B13" s="7">
        <f>(B11*B12)</f>
        <v>0</v>
      </c>
      <c r="D13" s="4" t="s">
        <v>11</v>
      </c>
      <c r="E13" s="7">
        <f>(E11*E12)</f>
        <v>0</v>
      </c>
      <c r="G13" s="4" t="s">
        <v>11</v>
      </c>
      <c r="H13" s="7">
        <f>(H11*H12)</f>
        <v>0</v>
      </c>
      <c r="J13" s="4" t="s">
        <v>11</v>
      </c>
      <c r="K13" s="7">
        <f>(K11*K12)</f>
        <v>0</v>
      </c>
      <c r="M13" s="4" t="s">
        <v>11</v>
      </c>
      <c r="N13" s="7">
        <f>(N11*N12)</f>
        <v>0</v>
      </c>
      <c r="P13" s="29" t="s">
        <v>36</v>
      </c>
      <c r="Q13" s="7">
        <f>(Q11*Q12)</f>
        <v>0</v>
      </c>
      <c r="S13" s="29" t="s">
        <v>36</v>
      </c>
      <c r="T13" s="7">
        <f>(T11*T12)</f>
        <v>0</v>
      </c>
    </row>
    <row r="14" spans="1:20" ht="12.75">
      <c r="A14" s="4" t="s">
        <v>2</v>
      </c>
      <c r="B14" s="7">
        <f>+B10-B13</f>
        <v>0</v>
      </c>
      <c r="D14" s="4" t="s">
        <v>2</v>
      </c>
      <c r="E14" s="7">
        <f>+E10-E13</f>
        <v>0</v>
      </c>
      <c r="G14" s="4" t="s">
        <v>2</v>
      </c>
      <c r="H14" s="7">
        <f>+H10-H13</f>
        <v>0</v>
      </c>
      <c r="J14" s="4" t="s">
        <v>2</v>
      </c>
      <c r="K14" s="7">
        <f>+K10-K13</f>
        <v>0</v>
      </c>
      <c r="M14" s="4" t="s">
        <v>2</v>
      </c>
      <c r="N14" s="7">
        <f>+N10-N13</f>
        <v>0</v>
      </c>
      <c r="P14" s="29" t="s">
        <v>37</v>
      </c>
      <c r="Q14" s="7">
        <f>+Q10-Q13</f>
        <v>0</v>
      </c>
      <c r="S14" s="29" t="s">
        <v>41</v>
      </c>
      <c r="T14" s="7">
        <f>+T10-T13</f>
        <v>0</v>
      </c>
    </row>
    <row r="15" spans="1:20" ht="12.75">
      <c r="A15" s="4" t="s">
        <v>4</v>
      </c>
      <c r="B15" s="7">
        <f>+B14*0.05</f>
        <v>0</v>
      </c>
      <c r="D15" s="4" t="s">
        <v>4</v>
      </c>
      <c r="E15" s="7">
        <f>+E14*0.05</f>
        <v>0</v>
      </c>
      <c r="G15" s="4" t="s">
        <v>4</v>
      </c>
      <c r="H15" s="7">
        <f>+H14*0.05</f>
        <v>0</v>
      </c>
      <c r="J15" s="4" t="s">
        <v>4</v>
      </c>
      <c r="K15" s="21">
        <f>+K14*0.05</f>
        <v>0</v>
      </c>
      <c r="L15" s="7" t="s">
        <v>28</v>
      </c>
      <c r="M15" s="4" t="s">
        <v>4</v>
      </c>
      <c r="N15" s="21">
        <f>+N14*0.05</f>
        <v>0</v>
      </c>
      <c r="P15" s="29" t="s">
        <v>38</v>
      </c>
      <c r="Q15" s="7">
        <f>+Q14*0.05</f>
        <v>0</v>
      </c>
      <c r="S15" s="29" t="s">
        <v>38</v>
      </c>
      <c r="T15" s="7">
        <f>+T14*0.055</f>
        <v>0</v>
      </c>
    </row>
    <row r="16" spans="1:20" ht="12.75">
      <c r="A16" s="4" t="s">
        <v>3</v>
      </c>
      <c r="B16" s="10">
        <v>0.269</v>
      </c>
      <c r="D16" s="4" t="s">
        <v>3</v>
      </c>
      <c r="E16" s="10">
        <v>0.278</v>
      </c>
      <c r="G16" s="4" t="s">
        <v>3</v>
      </c>
      <c r="H16" s="10">
        <v>0.302</v>
      </c>
      <c r="J16" s="4" t="s">
        <v>3</v>
      </c>
      <c r="K16" s="10">
        <v>0.297</v>
      </c>
      <c r="M16" s="4" t="s">
        <v>3</v>
      </c>
      <c r="N16" s="10">
        <v>0.302</v>
      </c>
      <c r="P16" s="29" t="s">
        <v>3</v>
      </c>
      <c r="Q16" s="10">
        <v>0.302</v>
      </c>
      <c r="S16" s="29" t="s">
        <v>3</v>
      </c>
      <c r="T16" s="4">
        <v>0.302</v>
      </c>
    </row>
    <row r="17" spans="1:20" ht="12.75">
      <c r="A17" s="4" t="s">
        <v>5</v>
      </c>
      <c r="B17" s="7">
        <f>+B16*B11</f>
        <v>0</v>
      </c>
      <c r="D17" s="4" t="s">
        <v>5</v>
      </c>
      <c r="E17" s="7">
        <f>+E16*E11</f>
        <v>0</v>
      </c>
      <c r="G17" s="4" t="s">
        <v>5</v>
      </c>
      <c r="H17" s="7">
        <f>+H16*H11</f>
        <v>0</v>
      </c>
      <c r="J17" s="4" t="s">
        <v>5</v>
      </c>
      <c r="K17" s="7">
        <f>+K16*K11</f>
        <v>0</v>
      </c>
      <c r="M17" s="4" t="s">
        <v>5</v>
      </c>
      <c r="N17" s="7">
        <f>+N16*N11</f>
        <v>0</v>
      </c>
      <c r="P17" s="29" t="s">
        <v>5</v>
      </c>
      <c r="Q17" s="7">
        <f>+Q16*Q11</f>
        <v>0</v>
      </c>
      <c r="S17" s="29" t="s">
        <v>5</v>
      </c>
      <c r="T17" s="7">
        <f>+T16*T11</f>
        <v>0</v>
      </c>
    </row>
    <row r="18" spans="1:20" ht="12.75">
      <c r="A18" s="4" t="s">
        <v>6</v>
      </c>
      <c r="B18" s="8">
        <f>+B17-B15</f>
        <v>0</v>
      </c>
      <c r="D18" s="4" t="s">
        <v>6</v>
      </c>
      <c r="E18" s="8">
        <f>+E17-E15</f>
        <v>0</v>
      </c>
      <c r="G18" s="4" t="s">
        <v>6</v>
      </c>
      <c r="H18" s="8">
        <f>+H17-H15</f>
        <v>0</v>
      </c>
      <c r="J18" s="4" t="s">
        <v>6</v>
      </c>
      <c r="K18" s="8">
        <f>+K17-K15</f>
        <v>0</v>
      </c>
      <c r="M18" s="4" t="s">
        <v>6</v>
      </c>
      <c r="N18" s="8">
        <f>+N17-N15</f>
        <v>0</v>
      </c>
      <c r="P18" s="29" t="s">
        <v>6</v>
      </c>
      <c r="Q18" s="8">
        <f>+Q17-Q15</f>
        <v>0</v>
      </c>
      <c r="S18" s="29" t="s">
        <v>6</v>
      </c>
      <c r="T18" s="8">
        <f>+T17-T15</f>
        <v>0</v>
      </c>
    </row>
    <row r="19" spans="2:14" ht="12.75">
      <c r="B19" s="8"/>
      <c r="E19" s="8"/>
      <c r="H19" s="8"/>
      <c r="K19" s="8"/>
      <c r="N19" s="8"/>
    </row>
    <row r="20" spans="1:20" ht="12.75">
      <c r="A20" s="13"/>
      <c r="B20" s="14"/>
      <c r="D20" s="13"/>
      <c r="E20" s="14"/>
      <c r="G20" s="13"/>
      <c r="H20" s="14"/>
      <c r="J20" s="13" t="s">
        <v>13</v>
      </c>
      <c r="K20" s="14">
        <f>+B18+E18+H18+K18</f>
        <v>0</v>
      </c>
      <c r="L20" s="7"/>
      <c r="M20" s="13" t="s">
        <v>13</v>
      </c>
      <c r="N20" s="14">
        <f>+E18+H18+K18+N18</f>
        <v>0</v>
      </c>
      <c r="P20" s="13" t="s">
        <v>13</v>
      </c>
      <c r="Q20" s="14">
        <f>+E18+H18+K18+N18+Q18</f>
        <v>0</v>
      </c>
      <c r="S20" s="28" t="s">
        <v>13</v>
      </c>
      <c r="T20" s="14">
        <f>+H18+K18+N18+Q18+T18</f>
        <v>0</v>
      </c>
    </row>
    <row r="21" spans="11:14" ht="12.75">
      <c r="K21" s="7"/>
      <c r="N21" s="7"/>
    </row>
    <row r="22" spans="11:14" ht="12.75">
      <c r="K22" s="7"/>
      <c r="N22" s="7"/>
    </row>
    <row r="23" spans="1:19" ht="12.75">
      <c r="A23" s="3" t="s">
        <v>12</v>
      </c>
      <c r="D23" s="3" t="s">
        <v>12</v>
      </c>
      <c r="G23" s="3" t="s">
        <v>12</v>
      </c>
      <c r="J23" s="3" t="s">
        <v>12</v>
      </c>
      <c r="M23" s="3" t="s">
        <v>12</v>
      </c>
      <c r="P23" s="31" t="s">
        <v>12</v>
      </c>
      <c r="S23" s="31" t="s">
        <v>12</v>
      </c>
    </row>
    <row r="24" spans="1:19" ht="12.75">
      <c r="A24" s="19" t="e">
        <f>A6/B6</f>
        <v>#DIV/0!</v>
      </c>
      <c r="D24" s="19" t="e">
        <f>D6/E6</f>
        <v>#DIV/0!</v>
      </c>
      <c r="G24" s="9" t="e">
        <f>+H10/H11</f>
        <v>#DIV/0!</v>
      </c>
      <c r="J24" s="9" t="e">
        <f>+K10/K11</f>
        <v>#DIV/0!</v>
      </c>
      <c r="M24" s="9" t="e">
        <f>+N10/N11</f>
        <v>#DIV/0!</v>
      </c>
      <c r="P24" s="33" t="e">
        <f>+Q10/Q11</f>
        <v>#DIV/0!</v>
      </c>
      <c r="S24" s="33" t="e">
        <f>+T10/T11</f>
        <v>#DIV/0!</v>
      </c>
    </row>
    <row r="37" spans="11:15" ht="12.75">
      <c r="K37" s="4">
        <f>770+109</f>
        <v>879</v>
      </c>
      <c r="L37" s="4">
        <f>293.1+7.14</f>
        <v>300.24</v>
      </c>
      <c r="M37" s="4">
        <f>+K37+L37</f>
        <v>1179.24</v>
      </c>
      <c r="N37" s="4">
        <v>8</v>
      </c>
      <c r="O37" s="4">
        <f>8.79+300.24</f>
        <v>309.03000000000003</v>
      </c>
    </row>
  </sheetData>
  <sheetProtection/>
  <mergeCells count="2">
    <mergeCell ref="A1:B1"/>
    <mergeCell ref="A3:H3"/>
  </mergeCells>
  <printOptions/>
  <pageMargins left="0.5" right="0.25" top="0.25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3:T31"/>
  <sheetViews>
    <sheetView zoomScalePageLayoutView="0" workbookViewId="0" topLeftCell="N4">
      <selection activeCell="A4" sqref="A1:H16384"/>
    </sheetView>
  </sheetViews>
  <sheetFormatPr defaultColWidth="9.140625" defaultRowHeight="12.75"/>
  <cols>
    <col min="1" max="1" width="29.28125" style="4" hidden="1" customWidth="1"/>
    <col min="2" max="2" width="12.57421875" style="4" hidden="1" customWidth="1"/>
    <col min="3" max="3" width="1.1484375" style="4" hidden="1" customWidth="1"/>
    <col min="4" max="4" width="29.140625" style="4" hidden="1" customWidth="1"/>
    <col min="5" max="5" width="10.00390625" style="4" hidden="1" customWidth="1"/>
    <col min="6" max="6" width="1.28515625" style="16" hidden="1" customWidth="1"/>
    <col min="7" max="7" width="29.140625" style="4" hidden="1" customWidth="1"/>
    <col min="8" max="8" width="11.57421875" style="4" hidden="1" customWidth="1"/>
    <col min="9" max="9" width="1.28515625" style="4" customWidth="1"/>
    <col min="10" max="10" width="29.140625" style="4" customWidth="1"/>
    <col min="11" max="11" width="12.00390625" style="4" customWidth="1"/>
    <col min="12" max="12" width="6.7109375" style="4" customWidth="1"/>
    <col min="13" max="13" width="29.28125" style="4" bestFit="1" customWidth="1"/>
    <col min="14" max="14" width="9.140625" style="4" customWidth="1"/>
    <col min="15" max="15" width="6.57421875" style="4" customWidth="1"/>
    <col min="16" max="16" width="33.8515625" style="4" customWidth="1"/>
    <col min="17" max="17" width="9.140625" style="4" customWidth="1"/>
    <col min="18" max="18" width="4.57421875" style="4" customWidth="1"/>
    <col min="19" max="19" width="30.28125" style="4" bestFit="1" customWidth="1"/>
    <col min="20" max="16384" width="9.140625" style="4" customWidth="1"/>
  </cols>
  <sheetData>
    <row r="3" spans="1:11" ht="12.75">
      <c r="A3" s="43" t="s">
        <v>24</v>
      </c>
      <c r="B3" s="43"/>
      <c r="C3" s="43"/>
      <c r="D3" s="43"/>
      <c r="E3" s="43"/>
      <c r="F3" s="43"/>
      <c r="G3" s="43"/>
      <c r="H3" s="43"/>
      <c r="J3" s="3"/>
      <c r="K3" s="3"/>
    </row>
    <row r="4" spans="1:11" ht="12.75">
      <c r="A4" s="6"/>
      <c r="J4" s="5"/>
      <c r="K4" s="5"/>
    </row>
    <row r="5" spans="1:20" ht="12.75">
      <c r="A5" s="4" t="s">
        <v>19</v>
      </c>
      <c r="B5" s="15" t="s">
        <v>18</v>
      </c>
      <c r="C5" s="16"/>
      <c r="D5" s="4" t="s">
        <v>19</v>
      </c>
      <c r="E5" s="15" t="s">
        <v>18</v>
      </c>
      <c r="G5" s="4" t="s">
        <v>19</v>
      </c>
      <c r="H5" s="15" t="s">
        <v>18</v>
      </c>
      <c r="J5" s="4" t="s">
        <v>19</v>
      </c>
      <c r="K5" s="15" t="s">
        <v>18</v>
      </c>
      <c r="M5" s="4" t="s">
        <v>19</v>
      </c>
      <c r="N5" s="15" t="s">
        <v>18</v>
      </c>
      <c r="P5" s="35" t="s">
        <v>19</v>
      </c>
      <c r="Q5" s="37" t="s">
        <v>18</v>
      </c>
      <c r="S5" s="35" t="s">
        <v>19</v>
      </c>
      <c r="T5" s="37" t="s">
        <v>18</v>
      </c>
    </row>
    <row r="6" spans="1:20" ht="12.75">
      <c r="A6" s="1">
        <v>0</v>
      </c>
      <c r="B6" s="2">
        <v>0</v>
      </c>
      <c r="C6" s="16"/>
      <c r="D6" s="1">
        <v>0</v>
      </c>
      <c r="E6" s="2">
        <v>0</v>
      </c>
      <c r="G6" s="1">
        <v>0</v>
      </c>
      <c r="H6" s="2">
        <v>0</v>
      </c>
      <c r="J6" s="1">
        <v>0</v>
      </c>
      <c r="K6" s="2">
        <v>0</v>
      </c>
      <c r="M6" s="1">
        <v>0</v>
      </c>
      <c r="N6" s="2">
        <v>0</v>
      </c>
      <c r="P6" s="34">
        <v>0</v>
      </c>
      <c r="Q6" s="27">
        <v>0</v>
      </c>
      <c r="S6" s="34">
        <v>0</v>
      </c>
      <c r="T6" s="27">
        <v>0</v>
      </c>
    </row>
    <row r="7" ht="12.75">
      <c r="C7" s="16"/>
    </row>
    <row r="8" spans="1:19" s="3" customFormat="1" ht="12.75">
      <c r="A8" s="5" t="s">
        <v>14</v>
      </c>
      <c r="C8" s="18"/>
      <c r="D8" s="5" t="s">
        <v>15</v>
      </c>
      <c r="G8" s="5" t="s">
        <v>21</v>
      </c>
      <c r="J8" s="5" t="s">
        <v>25</v>
      </c>
      <c r="M8" s="5" t="s">
        <v>30</v>
      </c>
      <c r="P8" s="23" t="s">
        <v>44</v>
      </c>
      <c r="S8" s="23" t="s">
        <v>40</v>
      </c>
    </row>
    <row r="9" ht="12.75">
      <c r="C9" s="16"/>
    </row>
    <row r="10" spans="1:20" ht="12.75">
      <c r="A10" s="4" t="s">
        <v>0</v>
      </c>
      <c r="B10" s="7">
        <f>A6</f>
        <v>0</v>
      </c>
      <c r="C10" s="16"/>
      <c r="D10" s="4" t="s">
        <v>0</v>
      </c>
      <c r="E10" s="7">
        <f>D6</f>
        <v>0</v>
      </c>
      <c r="G10" s="4" t="s">
        <v>0</v>
      </c>
      <c r="H10" s="7">
        <f>G6</f>
        <v>0</v>
      </c>
      <c r="J10" s="4" t="s">
        <v>0</v>
      </c>
      <c r="K10" s="7">
        <v>0</v>
      </c>
      <c r="M10" s="4" t="s">
        <v>0</v>
      </c>
      <c r="N10" s="24">
        <v>0</v>
      </c>
      <c r="P10" s="29" t="s">
        <v>0</v>
      </c>
      <c r="Q10" s="32">
        <v>0</v>
      </c>
      <c r="S10" s="29" t="s">
        <v>0</v>
      </c>
      <c r="T10" s="32">
        <v>0</v>
      </c>
    </row>
    <row r="11" spans="1:20" ht="12.75">
      <c r="A11" s="4" t="s">
        <v>1</v>
      </c>
      <c r="B11" s="4">
        <f>B6</f>
        <v>0</v>
      </c>
      <c r="C11" s="16"/>
      <c r="D11" s="4" t="s">
        <v>1</v>
      </c>
      <c r="E11" s="4">
        <f>E6</f>
        <v>0</v>
      </c>
      <c r="G11" s="4" t="s">
        <v>1</v>
      </c>
      <c r="H11" s="4">
        <f>H6</f>
        <v>0</v>
      </c>
      <c r="J11" s="4" t="s">
        <v>1</v>
      </c>
      <c r="K11" s="4">
        <v>0</v>
      </c>
      <c r="M11" s="4" t="s">
        <v>1</v>
      </c>
      <c r="N11" s="25">
        <v>0</v>
      </c>
      <c r="P11" s="29" t="s">
        <v>1</v>
      </c>
      <c r="Q11" s="30">
        <v>0</v>
      </c>
      <c r="S11" s="29" t="s">
        <v>1</v>
      </c>
      <c r="T11" s="30">
        <v>0</v>
      </c>
    </row>
    <row r="12" spans="1:20" ht="12.75">
      <c r="A12" s="4" t="s">
        <v>7</v>
      </c>
      <c r="B12" s="10">
        <v>0.452</v>
      </c>
      <c r="C12" s="16"/>
      <c r="D12" s="4" t="s">
        <v>7</v>
      </c>
      <c r="E12" s="10">
        <v>0.46</v>
      </c>
      <c r="G12" s="4" t="s">
        <v>7</v>
      </c>
      <c r="H12" s="10">
        <v>0.468</v>
      </c>
      <c r="J12" s="4" t="s">
        <v>10</v>
      </c>
      <c r="K12" s="10">
        <v>0.479</v>
      </c>
      <c r="M12" s="4" t="s">
        <v>10</v>
      </c>
      <c r="N12" s="10">
        <v>0.484</v>
      </c>
      <c r="P12" s="29" t="s">
        <v>10</v>
      </c>
      <c r="Q12" s="4">
        <v>0.484</v>
      </c>
      <c r="S12" s="29" t="s">
        <v>10</v>
      </c>
      <c r="T12" s="4">
        <v>0.484</v>
      </c>
    </row>
    <row r="13" spans="1:20" ht="12.75">
      <c r="A13" s="4" t="s">
        <v>8</v>
      </c>
      <c r="B13" s="7">
        <f>(B11*B12)</f>
        <v>0</v>
      </c>
      <c r="C13" s="16"/>
      <c r="D13" s="4" t="s">
        <v>8</v>
      </c>
      <c r="E13" s="7">
        <f>(E11*E12)</f>
        <v>0</v>
      </c>
      <c r="G13" s="4" t="s">
        <v>8</v>
      </c>
      <c r="H13" s="7">
        <f>(H11*H12)</f>
        <v>0</v>
      </c>
      <c r="J13" s="4" t="s">
        <v>11</v>
      </c>
      <c r="K13" s="7">
        <f>+K11*K12</f>
        <v>0</v>
      </c>
      <c r="M13" s="4" t="s">
        <v>11</v>
      </c>
      <c r="N13" s="7">
        <f>+N11*N12</f>
        <v>0</v>
      </c>
      <c r="P13" s="29" t="s">
        <v>36</v>
      </c>
      <c r="Q13" s="7">
        <f>+Q11*Q12</f>
        <v>0</v>
      </c>
      <c r="S13" s="29" t="s">
        <v>36</v>
      </c>
      <c r="T13" s="7">
        <f>+T11*T12</f>
        <v>0</v>
      </c>
    </row>
    <row r="14" spans="1:20" ht="12.75">
      <c r="A14" s="4" t="s">
        <v>2</v>
      </c>
      <c r="B14" s="7">
        <f>SUM(B10-B13)</f>
        <v>0</v>
      </c>
      <c r="C14" s="16"/>
      <c r="D14" s="4" t="s">
        <v>2</v>
      </c>
      <c r="E14" s="7">
        <f>SUM(E10-E13)</f>
        <v>0</v>
      </c>
      <c r="G14" s="4" t="s">
        <v>2</v>
      </c>
      <c r="H14" s="7">
        <f>SUM(H10-H13)</f>
        <v>0</v>
      </c>
      <c r="J14" s="4" t="s">
        <v>2</v>
      </c>
      <c r="K14" s="7">
        <f>+K10-K13</f>
        <v>0</v>
      </c>
      <c r="M14" s="4" t="s">
        <v>2</v>
      </c>
      <c r="N14" s="7">
        <f>+N10-N13</f>
        <v>0</v>
      </c>
      <c r="P14" s="29" t="s">
        <v>45</v>
      </c>
      <c r="Q14" s="7">
        <f>+Q10-Q13</f>
        <v>0</v>
      </c>
      <c r="S14" s="29" t="s">
        <v>41</v>
      </c>
      <c r="T14" s="7">
        <f>+T10-T13</f>
        <v>0</v>
      </c>
    </row>
    <row r="15" spans="1:20" ht="12.75">
      <c r="A15" s="4" t="s">
        <v>4</v>
      </c>
      <c r="B15" s="7">
        <f>+B14*0.0025</f>
        <v>0</v>
      </c>
      <c r="C15" s="16"/>
      <c r="D15" s="4" t="s">
        <v>4</v>
      </c>
      <c r="E15" s="7">
        <f>+E14*0.0025</f>
        <v>0</v>
      </c>
      <c r="G15" s="4" t="s">
        <v>4</v>
      </c>
      <c r="H15" s="7">
        <f>+H14*0.0025</f>
        <v>0</v>
      </c>
      <c r="J15" s="4" t="s">
        <v>4</v>
      </c>
      <c r="K15" s="7">
        <f>+K14*0.0025</f>
        <v>0</v>
      </c>
      <c r="M15" s="4" t="s">
        <v>4</v>
      </c>
      <c r="N15" s="7">
        <f>+N14*0.0025</f>
        <v>0</v>
      </c>
      <c r="P15" s="29" t="s">
        <v>38</v>
      </c>
      <c r="Q15" s="7">
        <f>+Q14*0.0025</f>
        <v>0</v>
      </c>
      <c r="S15" s="29" t="s">
        <v>38</v>
      </c>
      <c r="T15" s="7">
        <f>+T14*0.00275</f>
        <v>0</v>
      </c>
    </row>
    <row r="16" spans="1:20" ht="12.75">
      <c r="A16" s="4" t="s">
        <v>3</v>
      </c>
      <c r="B16" s="10">
        <v>0.258</v>
      </c>
      <c r="C16" s="16"/>
      <c r="D16" s="4" t="s">
        <v>3</v>
      </c>
      <c r="E16" s="10">
        <v>0.266</v>
      </c>
      <c r="G16" s="4" t="s">
        <v>3</v>
      </c>
      <c r="H16" s="10">
        <v>0.274</v>
      </c>
      <c r="J16" s="4" t="s">
        <v>3</v>
      </c>
      <c r="K16" s="10">
        <v>0.285</v>
      </c>
      <c r="M16" s="4" t="s">
        <v>3</v>
      </c>
      <c r="N16" s="10">
        <v>0.29</v>
      </c>
      <c r="P16" s="29" t="s">
        <v>3</v>
      </c>
      <c r="Q16" s="10">
        <v>0.29</v>
      </c>
      <c r="S16" s="29" t="s">
        <v>3</v>
      </c>
      <c r="T16" s="10">
        <v>0.29</v>
      </c>
    </row>
    <row r="17" spans="1:20" ht="12.75">
      <c r="A17" s="4" t="s">
        <v>5</v>
      </c>
      <c r="B17" s="7">
        <f>+B16*B11</f>
        <v>0</v>
      </c>
      <c r="C17" s="16"/>
      <c r="D17" s="4" t="s">
        <v>5</v>
      </c>
      <c r="E17" s="7">
        <f>+E16*E11</f>
        <v>0</v>
      </c>
      <c r="G17" s="4" t="s">
        <v>5</v>
      </c>
      <c r="H17" s="7">
        <f>+H16*H11</f>
        <v>0</v>
      </c>
      <c r="J17" s="4" t="s">
        <v>5</v>
      </c>
      <c r="K17" s="7">
        <f>+K16*K11</f>
        <v>0</v>
      </c>
      <c r="M17" s="4" t="s">
        <v>5</v>
      </c>
      <c r="N17" s="7">
        <f>+N16*N11</f>
        <v>0</v>
      </c>
      <c r="P17" s="29" t="s">
        <v>5</v>
      </c>
      <c r="Q17" s="7">
        <f>+Q16*Q11</f>
        <v>0</v>
      </c>
      <c r="S17" s="29" t="s">
        <v>5</v>
      </c>
      <c r="T17" s="7">
        <f>+T16*T11</f>
        <v>0</v>
      </c>
    </row>
    <row r="18" spans="1:20" ht="12.75">
      <c r="A18" s="4" t="s">
        <v>6</v>
      </c>
      <c r="B18" s="8">
        <f>+B17-B15</f>
        <v>0</v>
      </c>
      <c r="C18" s="16"/>
      <c r="D18" s="4" t="s">
        <v>6</v>
      </c>
      <c r="E18" s="8">
        <f>+E17-E15</f>
        <v>0</v>
      </c>
      <c r="G18" s="4" t="s">
        <v>6</v>
      </c>
      <c r="H18" s="8">
        <f>+H17-H15</f>
        <v>0</v>
      </c>
      <c r="J18" s="4" t="s">
        <v>6</v>
      </c>
      <c r="K18" s="8">
        <f>+K17-K15</f>
        <v>0</v>
      </c>
      <c r="M18" s="4" t="s">
        <v>6</v>
      </c>
      <c r="N18" s="8">
        <f>+N17-N15</f>
        <v>0</v>
      </c>
      <c r="P18" s="29" t="s">
        <v>6</v>
      </c>
      <c r="Q18" s="8">
        <f>+Q17-Q15</f>
        <v>0</v>
      </c>
      <c r="S18" s="29" t="s">
        <v>6</v>
      </c>
      <c r="T18" s="8">
        <f>+T17-T15</f>
        <v>0</v>
      </c>
    </row>
    <row r="19" spans="2:14" ht="12.75">
      <c r="B19" s="8"/>
      <c r="C19" s="16"/>
      <c r="E19" s="8"/>
      <c r="H19" s="8"/>
      <c r="K19" s="8"/>
      <c r="N19" s="8"/>
    </row>
    <row r="20" spans="1:20" ht="12.75">
      <c r="A20" s="13"/>
      <c r="B20" s="14"/>
      <c r="C20" s="16"/>
      <c r="D20" s="13"/>
      <c r="E20" s="14"/>
      <c r="G20" s="13"/>
      <c r="H20" s="14"/>
      <c r="J20" s="13" t="s">
        <v>13</v>
      </c>
      <c r="K20" s="14">
        <f>+B18+E18+H18+K18</f>
        <v>0</v>
      </c>
      <c r="L20" s="7"/>
      <c r="M20" s="13" t="s">
        <v>13</v>
      </c>
      <c r="N20" s="14">
        <f>+E18+H18+K18+N18</f>
        <v>0</v>
      </c>
      <c r="P20" s="13" t="s">
        <v>13</v>
      </c>
      <c r="Q20" s="14">
        <f>+E18+H18+K18+N18+Q18</f>
        <v>0</v>
      </c>
      <c r="S20" s="13" t="s">
        <v>13</v>
      </c>
      <c r="T20" s="14">
        <f>+E18+H18+K18+N18+Q18+T18</f>
        <v>0</v>
      </c>
    </row>
    <row r="21" ht="12.75">
      <c r="C21" s="16"/>
    </row>
    <row r="22" ht="12.75">
      <c r="C22" s="16"/>
    </row>
    <row r="23" spans="1:19" ht="12.75">
      <c r="A23" s="3" t="s">
        <v>20</v>
      </c>
      <c r="B23" s="3"/>
      <c r="C23" s="18"/>
      <c r="D23" s="3" t="s">
        <v>20</v>
      </c>
      <c r="E23" s="3"/>
      <c r="F23" s="18"/>
      <c r="G23" s="3" t="s">
        <v>20</v>
      </c>
      <c r="J23" s="3" t="s">
        <v>12</v>
      </c>
      <c r="M23" s="3" t="s">
        <v>12</v>
      </c>
      <c r="P23" s="31" t="s">
        <v>12</v>
      </c>
      <c r="S23" s="31" t="s">
        <v>12</v>
      </c>
    </row>
    <row r="24" spans="1:19" ht="12.75">
      <c r="A24" s="17" t="e">
        <f>A6/B6</f>
        <v>#DIV/0!</v>
      </c>
      <c r="B24" s="16"/>
      <c r="C24" s="16"/>
      <c r="D24" s="17" t="e">
        <f>D6/E6</f>
        <v>#DIV/0!</v>
      </c>
      <c r="E24" s="16"/>
      <c r="G24" s="17" t="e">
        <f>G6/H6</f>
        <v>#DIV/0!</v>
      </c>
      <c r="H24" s="16"/>
      <c r="J24" s="9" t="e">
        <f>J6/K6</f>
        <v>#DIV/0!</v>
      </c>
      <c r="M24" s="9" t="e">
        <f>+N10/N11</f>
        <v>#DIV/0!</v>
      </c>
      <c r="P24" s="4" t="e">
        <f>+Q10/Q11</f>
        <v>#DIV/0!</v>
      </c>
      <c r="S24" s="4" t="e">
        <f>+T10/T11</f>
        <v>#DIV/0!</v>
      </c>
    </row>
    <row r="25" spans="1:7" ht="12.75">
      <c r="A25" s="16"/>
      <c r="B25" s="16"/>
      <c r="C25" s="16"/>
      <c r="D25" s="16"/>
      <c r="G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spans="1:3" ht="12.75">
      <c r="A30" s="16"/>
      <c r="C30" s="16"/>
    </row>
    <row r="31" ht="12.75">
      <c r="C31" s="16"/>
    </row>
  </sheetData>
  <sheetProtection/>
  <mergeCells count="1">
    <mergeCell ref="A3:H3"/>
  </mergeCells>
  <printOptions/>
  <pageMargins left="0.25" right="0.25" top="1" bottom="1" header="0.5" footer="0.5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T25"/>
  <sheetViews>
    <sheetView zoomScalePageLayoutView="0" workbookViewId="0" topLeftCell="I1">
      <selection activeCell="A4" sqref="A1:H16384"/>
    </sheetView>
  </sheetViews>
  <sheetFormatPr defaultColWidth="9.140625" defaultRowHeight="12.75"/>
  <cols>
    <col min="1" max="1" width="29.28125" style="4" hidden="1" customWidth="1"/>
    <col min="2" max="2" width="11.140625" style="4" hidden="1" customWidth="1"/>
    <col min="3" max="3" width="1.28515625" style="4" hidden="1" customWidth="1"/>
    <col min="4" max="4" width="29.00390625" style="4" hidden="1" customWidth="1"/>
    <col min="5" max="5" width="10.140625" style="4" hidden="1" customWidth="1"/>
    <col min="6" max="6" width="0.85546875" style="4" hidden="1" customWidth="1"/>
    <col min="7" max="7" width="29.140625" style="4" hidden="1" customWidth="1"/>
    <col min="8" max="8" width="10.7109375" style="4" hidden="1" customWidth="1"/>
    <col min="9" max="9" width="0.9921875" style="4" customWidth="1"/>
    <col min="10" max="10" width="29.28125" style="4" customWidth="1"/>
    <col min="11" max="11" width="12.00390625" style="4" customWidth="1"/>
    <col min="12" max="12" width="9.140625" style="4" customWidth="1"/>
    <col min="13" max="13" width="29.8515625" style="4" bestFit="1" customWidth="1"/>
    <col min="14" max="14" width="10.140625" style="4" bestFit="1" customWidth="1"/>
    <col min="15" max="15" width="9.140625" style="4" customWidth="1"/>
    <col min="16" max="16" width="30.28125" style="4" bestFit="1" customWidth="1"/>
    <col min="17" max="17" width="11.140625" style="4" bestFit="1" customWidth="1"/>
    <col min="18" max="18" width="9.140625" style="4" customWidth="1"/>
    <col min="19" max="19" width="30.28125" style="4" bestFit="1" customWidth="1"/>
    <col min="20" max="16384" width="9.140625" style="4" customWidth="1"/>
  </cols>
  <sheetData>
    <row r="1" spans="1:6" ht="12.75">
      <c r="A1" s="42"/>
      <c r="B1" s="42"/>
      <c r="C1" s="42"/>
      <c r="D1" s="42"/>
      <c r="E1" s="42"/>
      <c r="F1" s="42"/>
    </row>
    <row r="2" spans="1:6" ht="12.75">
      <c r="A2" s="42"/>
      <c r="B2" s="42"/>
      <c r="C2" s="42"/>
      <c r="D2" s="42"/>
      <c r="E2" s="42"/>
      <c r="F2" s="42"/>
    </row>
    <row r="3" spans="1:11" ht="12.7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20" ht="12.75">
      <c r="A5" s="4" t="s">
        <v>19</v>
      </c>
      <c r="B5" s="15" t="s">
        <v>18</v>
      </c>
      <c r="D5" s="4" t="s">
        <v>19</v>
      </c>
      <c r="E5" s="15" t="s">
        <v>18</v>
      </c>
      <c r="G5" s="4" t="s">
        <v>19</v>
      </c>
      <c r="H5" s="15" t="s">
        <v>18</v>
      </c>
      <c r="J5" s="4" t="s">
        <v>19</v>
      </c>
      <c r="K5" s="15" t="s">
        <v>18</v>
      </c>
      <c r="M5" s="4" t="s">
        <v>19</v>
      </c>
      <c r="N5" s="15" t="s">
        <v>18</v>
      </c>
      <c r="P5" s="35" t="s">
        <v>19</v>
      </c>
      <c r="Q5" s="37" t="s">
        <v>18</v>
      </c>
      <c r="S5" s="35" t="s">
        <v>46</v>
      </c>
      <c r="T5" s="37" t="s">
        <v>18</v>
      </c>
    </row>
    <row r="6" spans="1:20" ht="12.75">
      <c r="A6" s="11">
        <v>0</v>
      </c>
      <c r="B6" s="2">
        <v>0</v>
      </c>
      <c r="D6" s="11">
        <v>0</v>
      </c>
      <c r="E6" s="2">
        <v>0</v>
      </c>
      <c r="G6" s="11">
        <v>0</v>
      </c>
      <c r="H6" s="2">
        <v>0</v>
      </c>
      <c r="J6" s="11">
        <v>0</v>
      </c>
      <c r="K6" s="2">
        <v>0</v>
      </c>
      <c r="M6" s="11">
        <v>0</v>
      </c>
      <c r="N6" s="2">
        <v>0</v>
      </c>
      <c r="P6" s="34">
        <v>0</v>
      </c>
      <c r="Q6" s="27">
        <v>0</v>
      </c>
      <c r="S6" s="34">
        <v>0</v>
      </c>
      <c r="T6" s="27">
        <v>0</v>
      </c>
    </row>
    <row r="8" spans="1:19" s="3" customFormat="1" ht="12.75">
      <c r="A8" s="5" t="s">
        <v>14</v>
      </c>
      <c r="D8" s="5" t="s">
        <v>15</v>
      </c>
      <c r="G8" s="5" t="s">
        <v>21</v>
      </c>
      <c r="J8" s="5" t="s">
        <v>33</v>
      </c>
      <c r="M8" s="23" t="s">
        <v>30</v>
      </c>
      <c r="P8" s="23" t="s">
        <v>44</v>
      </c>
      <c r="S8" s="23" t="s">
        <v>40</v>
      </c>
    </row>
    <row r="10" spans="1:20" ht="12.75">
      <c r="A10" s="4" t="s">
        <v>0</v>
      </c>
      <c r="B10" s="7">
        <f>A6</f>
        <v>0</v>
      </c>
      <c r="D10" s="4" t="s">
        <v>0</v>
      </c>
      <c r="E10" s="7">
        <f>D6</f>
        <v>0</v>
      </c>
      <c r="G10" s="4" t="s">
        <v>0</v>
      </c>
      <c r="H10" s="7">
        <f>G6</f>
        <v>0</v>
      </c>
      <c r="J10" s="4" t="s">
        <v>0</v>
      </c>
      <c r="K10" s="7">
        <v>0</v>
      </c>
      <c r="M10" s="4" t="s">
        <v>0</v>
      </c>
      <c r="N10" s="24">
        <v>0</v>
      </c>
      <c r="P10" s="29" t="s">
        <v>0</v>
      </c>
      <c r="Q10" s="32">
        <v>0</v>
      </c>
      <c r="S10" s="29" t="s">
        <v>0</v>
      </c>
      <c r="T10" s="32">
        <v>0</v>
      </c>
    </row>
    <row r="11" spans="1:20" ht="12.75">
      <c r="A11" s="4" t="s">
        <v>1</v>
      </c>
      <c r="B11" s="4">
        <f>B6</f>
        <v>0</v>
      </c>
      <c r="D11" s="4" t="s">
        <v>1</v>
      </c>
      <c r="E11" s="4">
        <f>E6</f>
        <v>0</v>
      </c>
      <c r="G11" s="4" t="s">
        <v>1</v>
      </c>
      <c r="H11" s="4">
        <f>H6</f>
        <v>0</v>
      </c>
      <c r="J11" s="4" t="s">
        <v>1</v>
      </c>
      <c r="K11" s="4">
        <v>0</v>
      </c>
      <c r="M11" s="4" t="s">
        <v>1</v>
      </c>
      <c r="N11" s="25">
        <v>0</v>
      </c>
      <c r="P11" s="29" t="s">
        <v>1</v>
      </c>
      <c r="Q11" s="30">
        <v>0</v>
      </c>
      <c r="S11" s="29" t="s">
        <v>1</v>
      </c>
      <c r="T11" s="30">
        <v>0</v>
      </c>
    </row>
    <row r="12" spans="1:20" ht="12.75">
      <c r="A12" s="4" t="s">
        <v>7</v>
      </c>
      <c r="B12" s="10">
        <v>0.523</v>
      </c>
      <c r="D12" s="4" t="s">
        <v>7</v>
      </c>
      <c r="E12" s="10">
        <v>0.532</v>
      </c>
      <c r="G12" s="4" t="s">
        <v>7</v>
      </c>
      <c r="H12" s="10">
        <v>0.54</v>
      </c>
      <c r="J12" s="4" t="s">
        <v>7</v>
      </c>
      <c r="K12" s="10">
        <v>0.551</v>
      </c>
      <c r="M12" s="4" t="s">
        <v>7</v>
      </c>
      <c r="N12" s="10">
        <v>0.556</v>
      </c>
      <c r="P12" s="29" t="s">
        <v>7</v>
      </c>
      <c r="Q12" s="4">
        <v>0.556</v>
      </c>
      <c r="S12" s="29" t="s">
        <v>7</v>
      </c>
      <c r="T12" s="4">
        <v>0.556</v>
      </c>
    </row>
    <row r="13" spans="1:20" ht="12.75">
      <c r="A13" s="4" t="s">
        <v>8</v>
      </c>
      <c r="B13" s="12">
        <v>0</v>
      </c>
      <c r="D13" s="4" t="s">
        <v>8</v>
      </c>
      <c r="E13" s="12">
        <f>(E11*E12)</f>
        <v>0</v>
      </c>
      <c r="G13" s="4" t="s">
        <v>8</v>
      </c>
      <c r="H13" s="12">
        <f>(H11*H12)</f>
        <v>0</v>
      </c>
      <c r="J13" s="4" t="s">
        <v>8</v>
      </c>
      <c r="K13" s="12">
        <f>(K11*K12)</f>
        <v>0</v>
      </c>
      <c r="M13" s="4" t="s">
        <v>8</v>
      </c>
      <c r="N13" s="12">
        <f>(N11*N12)</f>
        <v>0</v>
      </c>
      <c r="P13" s="29" t="s">
        <v>8</v>
      </c>
      <c r="Q13" s="7">
        <f>+Q11*Q12</f>
        <v>0</v>
      </c>
      <c r="S13" s="29" t="s">
        <v>47</v>
      </c>
      <c r="T13" s="7">
        <f>+T11*T12</f>
        <v>0</v>
      </c>
    </row>
    <row r="14" spans="1:20" ht="12.75">
      <c r="A14" s="4" t="s">
        <v>2</v>
      </c>
      <c r="B14" s="7">
        <f>SUM(B10-B13)</f>
        <v>0</v>
      </c>
      <c r="D14" s="4" t="s">
        <v>2</v>
      </c>
      <c r="E14" s="7">
        <f>SUM(E10-E13)</f>
        <v>0</v>
      </c>
      <c r="G14" s="4" t="s">
        <v>2</v>
      </c>
      <c r="H14" s="7">
        <f>SUM(H10-H13)</f>
        <v>0</v>
      </c>
      <c r="J14" s="4" t="s">
        <v>2</v>
      </c>
      <c r="K14" s="7">
        <f>SUM(K10-K13)</f>
        <v>0</v>
      </c>
      <c r="M14" s="4" t="s">
        <v>2</v>
      </c>
      <c r="N14" s="7">
        <f>SUM(N10-N13)</f>
        <v>0</v>
      </c>
      <c r="P14" s="29" t="s">
        <v>45</v>
      </c>
      <c r="Q14" s="7">
        <f>+Q10-Q13</f>
        <v>0</v>
      </c>
      <c r="S14" s="29" t="s">
        <v>45</v>
      </c>
      <c r="T14" s="7">
        <f>+T10-T13</f>
        <v>0</v>
      </c>
    </row>
    <row r="15" spans="1:20" ht="12.75">
      <c r="A15" s="4" t="s">
        <v>4</v>
      </c>
      <c r="B15" s="7">
        <f>+B14*0.0025</f>
        <v>0</v>
      </c>
      <c r="D15" s="4" t="s">
        <v>4</v>
      </c>
      <c r="E15" s="7">
        <f>+E14*0.0025</f>
        <v>0</v>
      </c>
      <c r="G15" s="4" t="s">
        <v>4</v>
      </c>
      <c r="H15" s="7">
        <f>+H14*0.0025</f>
        <v>0</v>
      </c>
      <c r="J15" s="4" t="s">
        <v>4</v>
      </c>
      <c r="K15" s="21">
        <f>+K14*0.0025</f>
        <v>0</v>
      </c>
      <c r="L15" s="7"/>
      <c r="M15" s="4" t="s">
        <v>4</v>
      </c>
      <c r="N15" s="21">
        <f>+N14*0.0025</f>
        <v>0</v>
      </c>
      <c r="P15" s="29" t="s">
        <v>38</v>
      </c>
      <c r="Q15" s="7">
        <f>+Q14*0.0025</f>
        <v>0</v>
      </c>
      <c r="S15" s="29" t="s">
        <v>38</v>
      </c>
      <c r="T15" s="7">
        <f>+T14*0.00275</f>
        <v>0</v>
      </c>
    </row>
    <row r="16" spans="1:20" ht="12.75">
      <c r="A16" s="4" t="s">
        <v>3</v>
      </c>
      <c r="B16" s="10">
        <v>0.269</v>
      </c>
      <c r="D16" s="4" t="s">
        <v>3</v>
      </c>
      <c r="E16" s="10">
        <v>0.278</v>
      </c>
      <c r="G16" s="4" t="s">
        <v>3</v>
      </c>
      <c r="H16" s="10">
        <v>0.286</v>
      </c>
      <c r="J16" s="4" t="s">
        <v>3</v>
      </c>
      <c r="K16" s="10">
        <v>0.297</v>
      </c>
      <c r="M16" s="4" t="s">
        <v>3</v>
      </c>
      <c r="N16" s="10">
        <v>0.302</v>
      </c>
      <c r="P16" s="29" t="s">
        <v>3</v>
      </c>
      <c r="Q16" s="4">
        <v>0.302</v>
      </c>
      <c r="S16" s="29" t="s">
        <v>3</v>
      </c>
      <c r="T16" s="4">
        <v>0.302</v>
      </c>
    </row>
    <row r="17" spans="1:20" ht="12.75">
      <c r="A17" s="4" t="s">
        <v>5</v>
      </c>
      <c r="B17" s="7">
        <f>(B11*B16)</f>
        <v>0</v>
      </c>
      <c r="D17" s="4" t="s">
        <v>5</v>
      </c>
      <c r="E17" s="7">
        <f>(E11*E16)</f>
        <v>0</v>
      </c>
      <c r="G17" s="4" t="s">
        <v>5</v>
      </c>
      <c r="H17" s="7">
        <f>(H11*H16)</f>
        <v>0</v>
      </c>
      <c r="J17" s="4" t="s">
        <v>5</v>
      </c>
      <c r="K17" s="7">
        <f>(K11*K16)</f>
        <v>0</v>
      </c>
      <c r="M17" s="4" t="s">
        <v>5</v>
      </c>
      <c r="N17" s="7">
        <f>(N11*N16)</f>
        <v>0</v>
      </c>
      <c r="P17" s="29" t="s">
        <v>5</v>
      </c>
      <c r="Q17" s="7">
        <f>+Q11*Q16</f>
        <v>0</v>
      </c>
      <c r="S17" s="29" t="s">
        <v>5</v>
      </c>
      <c r="T17" s="7">
        <f>+T11*T16</f>
        <v>0</v>
      </c>
    </row>
    <row r="18" spans="1:20" ht="12.75">
      <c r="A18" s="4" t="s">
        <v>6</v>
      </c>
      <c r="B18" s="8">
        <f>SUM(B17-B15)</f>
        <v>0</v>
      </c>
      <c r="D18" s="4" t="s">
        <v>6</v>
      </c>
      <c r="E18" s="8">
        <f>SUM(E17-E15)</f>
        <v>0</v>
      </c>
      <c r="G18" s="4" t="s">
        <v>6</v>
      </c>
      <c r="H18" s="8">
        <f>SUM(H17-H15)</f>
        <v>0</v>
      </c>
      <c r="J18" s="4" t="s">
        <v>6</v>
      </c>
      <c r="K18" s="8">
        <f>SUM(K17-K15)</f>
        <v>0</v>
      </c>
      <c r="L18" s="7"/>
      <c r="M18" s="4" t="s">
        <v>6</v>
      </c>
      <c r="N18" s="8">
        <f>SUM(N17-N15)</f>
        <v>0</v>
      </c>
      <c r="P18" s="29" t="s">
        <v>6</v>
      </c>
      <c r="Q18" s="8">
        <f>+Q17-Q15</f>
        <v>0</v>
      </c>
      <c r="S18" s="29" t="s">
        <v>6</v>
      </c>
      <c r="T18" s="8">
        <f>+T17-T15</f>
        <v>0</v>
      </c>
    </row>
    <row r="19" spans="2:14" ht="12.75">
      <c r="B19" s="8"/>
      <c r="E19" s="8"/>
      <c r="H19" s="8"/>
      <c r="K19" s="8"/>
      <c r="N19" s="8"/>
    </row>
    <row r="20" spans="1:20" ht="12.75">
      <c r="A20" s="13"/>
      <c r="B20" s="14"/>
      <c r="D20" s="13"/>
      <c r="E20" s="14"/>
      <c r="G20" s="13"/>
      <c r="H20" s="14"/>
      <c r="J20" s="13" t="s">
        <v>13</v>
      </c>
      <c r="K20" s="14">
        <f>+B18+E18+H18+K18</f>
        <v>0</v>
      </c>
      <c r="M20" s="13" t="s">
        <v>13</v>
      </c>
      <c r="N20" s="14">
        <f>+E18+H18+K18+N18</f>
        <v>0</v>
      </c>
      <c r="P20" s="13" t="s">
        <v>13</v>
      </c>
      <c r="Q20" s="14">
        <v>0</v>
      </c>
      <c r="S20" s="13" t="s">
        <v>13</v>
      </c>
      <c r="T20" s="14">
        <v>0</v>
      </c>
    </row>
    <row r="22" spans="11:14" ht="12.75">
      <c r="K22" s="7"/>
      <c r="N22" s="7"/>
    </row>
    <row r="24" spans="1:19" s="3" customFormat="1" ht="12.75">
      <c r="A24" s="3" t="s">
        <v>20</v>
      </c>
      <c r="D24" s="3" t="s">
        <v>20</v>
      </c>
      <c r="G24" s="3" t="s">
        <v>20</v>
      </c>
      <c r="J24" s="3" t="s">
        <v>20</v>
      </c>
      <c r="M24" s="3" t="s">
        <v>20</v>
      </c>
      <c r="P24" s="31" t="s">
        <v>20</v>
      </c>
      <c r="S24" s="31" t="s">
        <v>20</v>
      </c>
    </row>
    <row r="25" spans="1:19" ht="12.75">
      <c r="A25" s="7" t="e">
        <f>A6/B6</f>
        <v>#DIV/0!</v>
      </c>
      <c r="B25" s="4" t="s">
        <v>9</v>
      </c>
      <c r="D25" s="7" t="e">
        <f>D6/E6</f>
        <v>#DIV/0!</v>
      </c>
      <c r="E25" s="4" t="s">
        <v>9</v>
      </c>
      <c r="G25" s="7" t="e">
        <f>G6/H6</f>
        <v>#DIV/0!</v>
      </c>
      <c r="H25" s="4" t="s">
        <v>9</v>
      </c>
      <c r="J25" s="7" t="e">
        <f>J6/K6</f>
        <v>#DIV/0!</v>
      </c>
      <c r="K25" s="4" t="s">
        <v>9</v>
      </c>
      <c r="M25" s="7" t="e">
        <f>M6/N6</f>
        <v>#DIV/0!</v>
      </c>
      <c r="N25" s="4" t="s">
        <v>9</v>
      </c>
      <c r="P25" s="36" t="e">
        <f>P6/Q6</f>
        <v>#DIV/0!</v>
      </c>
      <c r="S25" s="36" t="e">
        <f>S6/T6</f>
        <v>#DIV/0!</v>
      </c>
    </row>
  </sheetData>
  <sheetProtection/>
  <mergeCells count="3">
    <mergeCell ref="A1:F1"/>
    <mergeCell ref="A2:F2"/>
    <mergeCell ref="A3:K3"/>
  </mergeCells>
  <printOptions/>
  <pageMargins left="0.5" right="0.5" top="1" bottom="1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W30"/>
  <sheetViews>
    <sheetView zoomScalePageLayoutView="0" workbookViewId="0" topLeftCell="Q1">
      <pane ySplit="3" topLeftCell="A6" activePane="bottomLeft" state="frozen"/>
      <selection pane="topLeft" activeCell="A4" sqref="A1:H16384"/>
      <selection pane="bottomLeft" activeCell="A4" sqref="A1:H16384"/>
    </sheetView>
  </sheetViews>
  <sheetFormatPr defaultColWidth="9.140625" defaultRowHeight="12.75"/>
  <cols>
    <col min="1" max="1" width="29.00390625" style="4" hidden="1" customWidth="1"/>
    <col min="2" max="2" width="11.28125" style="4" hidden="1" customWidth="1"/>
    <col min="3" max="3" width="1.421875" style="4" hidden="1" customWidth="1"/>
    <col min="4" max="4" width="29.00390625" style="4" hidden="1" customWidth="1"/>
    <col min="5" max="5" width="11.28125" style="4" hidden="1" customWidth="1"/>
    <col min="6" max="6" width="1.28515625" style="4" hidden="1" customWidth="1"/>
    <col min="7" max="7" width="29.140625" style="4" hidden="1" customWidth="1"/>
    <col min="8" max="8" width="12.00390625" style="4" hidden="1" customWidth="1"/>
    <col min="9" max="9" width="0.9921875" style="4" customWidth="1"/>
    <col min="10" max="10" width="29.140625" style="4" customWidth="1"/>
    <col min="11" max="11" width="12.00390625" style="4" customWidth="1"/>
    <col min="12" max="12" width="5.140625" style="4" customWidth="1"/>
    <col min="13" max="13" width="29.8515625" style="4" bestFit="1" customWidth="1"/>
    <col min="14" max="14" width="11.140625" style="4" bestFit="1" customWidth="1"/>
    <col min="15" max="15" width="5.421875" style="4" customWidth="1"/>
    <col min="16" max="16" width="28.00390625" style="4" bestFit="1" customWidth="1"/>
    <col min="17" max="17" width="9.140625" style="4" customWidth="1"/>
    <col min="18" max="18" width="5.28125" style="4" customWidth="1"/>
    <col min="19" max="19" width="29.00390625" style="4" bestFit="1" customWidth="1"/>
    <col min="20" max="20" width="9.140625" style="4" customWidth="1"/>
    <col min="21" max="21" width="6.140625" style="4" customWidth="1"/>
    <col min="22" max="22" width="28.57421875" style="4" customWidth="1"/>
    <col min="23" max="16384" width="9.140625" style="4" customWidth="1"/>
  </cols>
  <sheetData>
    <row r="1" spans="1:3" ht="12.75">
      <c r="A1" s="42"/>
      <c r="B1" s="42"/>
      <c r="C1" s="42"/>
    </row>
    <row r="2" spans="1:3" ht="12.75">
      <c r="A2" s="42"/>
      <c r="B2" s="42"/>
      <c r="C2" s="42"/>
    </row>
    <row r="3" spans="1:17" s="3" customFormat="1" ht="12.75">
      <c r="A3" s="44" t="s">
        <v>26</v>
      </c>
      <c r="B3" s="44"/>
      <c r="C3" s="44"/>
      <c r="D3" s="44"/>
      <c r="E3" s="44"/>
      <c r="F3" s="44"/>
      <c r="G3" s="44"/>
      <c r="H3" s="44"/>
      <c r="I3" s="39"/>
      <c r="J3" s="15"/>
      <c r="K3" s="15"/>
      <c r="L3" s="15"/>
      <c r="M3" s="15"/>
      <c r="N3" s="15"/>
      <c r="O3" s="15"/>
      <c r="P3" s="15"/>
      <c r="Q3" s="15"/>
    </row>
    <row r="4" spans="1:11" s="3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6" spans="1:22" s="3" customFormat="1" ht="12.75">
      <c r="A6" s="5" t="s">
        <v>14</v>
      </c>
      <c r="D6" s="5" t="s">
        <v>15</v>
      </c>
      <c r="G6" s="5" t="s">
        <v>22</v>
      </c>
      <c r="J6" s="5" t="s">
        <v>32</v>
      </c>
      <c r="L6" s="20"/>
      <c r="M6" s="23" t="s">
        <v>34</v>
      </c>
      <c r="P6" s="5" t="s">
        <v>48</v>
      </c>
      <c r="R6" s="20"/>
      <c r="S6" s="5" t="s">
        <v>50</v>
      </c>
      <c r="V6" s="23" t="s">
        <v>51</v>
      </c>
    </row>
    <row r="8" spans="1:23" ht="12.75">
      <c r="A8" s="4" t="s">
        <v>1</v>
      </c>
      <c r="B8" s="4">
        <v>0</v>
      </c>
      <c r="D8" s="4" t="s">
        <v>1</v>
      </c>
      <c r="E8" s="4">
        <v>0</v>
      </c>
      <c r="G8" s="4" t="s">
        <v>1</v>
      </c>
      <c r="H8" s="4">
        <v>0</v>
      </c>
      <c r="J8" s="4" t="s">
        <v>1</v>
      </c>
      <c r="K8" s="22">
        <v>0</v>
      </c>
      <c r="M8" s="4" t="s">
        <v>1</v>
      </c>
      <c r="N8" s="41">
        <v>0</v>
      </c>
      <c r="P8" s="29" t="s">
        <v>1</v>
      </c>
      <c r="Q8" s="38">
        <v>0</v>
      </c>
      <c r="S8" s="29" t="s">
        <v>1</v>
      </c>
      <c r="T8" s="30">
        <v>0</v>
      </c>
      <c r="V8" s="29" t="s">
        <v>1</v>
      </c>
      <c r="W8" s="30">
        <v>0</v>
      </c>
    </row>
    <row r="9" spans="1:23" ht="12.75">
      <c r="A9" s="4" t="s">
        <v>10</v>
      </c>
      <c r="B9" s="10">
        <v>0.268</v>
      </c>
      <c r="D9" s="4" t="s">
        <v>10</v>
      </c>
      <c r="E9" s="10">
        <v>0.276</v>
      </c>
      <c r="G9" s="4" t="s">
        <v>10</v>
      </c>
      <c r="H9" s="10">
        <v>0.284</v>
      </c>
      <c r="I9" s="10"/>
      <c r="J9" s="4" t="s">
        <v>10</v>
      </c>
      <c r="K9" s="10">
        <v>0.295</v>
      </c>
      <c r="M9" s="4" t="s">
        <v>10</v>
      </c>
      <c r="N9" s="10">
        <v>0.3</v>
      </c>
      <c r="P9" s="29" t="s">
        <v>10</v>
      </c>
      <c r="Q9" s="10">
        <v>0.3</v>
      </c>
      <c r="S9" s="29" t="s">
        <v>10</v>
      </c>
      <c r="T9" s="40">
        <v>0.3</v>
      </c>
      <c r="V9" s="29" t="s">
        <v>10</v>
      </c>
      <c r="W9" s="10">
        <v>0.3</v>
      </c>
    </row>
    <row r="10" spans="1:23" ht="12.75">
      <c r="A10" s="4" t="s">
        <v>6</v>
      </c>
      <c r="B10" s="8">
        <f>+B8*B9</f>
        <v>0</v>
      </c>
      <c r="D10" s="4" t="s">
        <v>6</v>
      </c>
      <c r="E10" s="8">
        <f>+E8*E9</f>
        <v>0</v>
      </c>
      <c r="G10" s="4" t="s">
        <v>6</v>
      </c>
      <c r="H10" s="8">
        <f>+H8*H9</f>
        <v>0</v>
      </c>
      <c r="I10" s="8"/>
      <c r="J10" s="4" t="s">
        <v>6</v>
      </c>
      <c r="K10" s="8">
        <f>+K8*K9</f>
        <v>0</v>
      </c>
      <c r="M10" s="4" t="s">
        <v>6</v>
      </c>
      <c r="N10" s="8">
        <f>+N8*N9</f>
        <v>0</v>
      </c>
      <c r="P10" s="29" t="s">
        <v>6</v>
      </c>
      <c r="Q10" s="8">
        <v>0</v>
      </c>
      <c r="S10" s="29" t="s">
        <v>6</v>
      </c>
      <c r="T10" s="7">
        <f>+T8*T9</f>
        <v>0</v>
      </c>
      <c r="V10" s="29" t="s">
        <v>6</v>
      </c>
      <c r="W10" s="7">
        <f>+W8*W9</f>
        <v>0</v>
      </c>
    </row>
    <row r="11" spans="2:14" ht="12.75">
      <c r="B11" s="8"/>
      <c r="E11" s="8"/>
      <c r="H11" s="8"/>
      <c r="I11" s="8"/>
      <c r="K11" s="8"/>
      <c r="N11" s="8"/>
    </row>
    <row r="14" spans="1:8" ht="12.75">
      <c r="A14" s="43" t="s">
        <v>27</v>
      </c>
      <c r="B14" s="43"/>
      <c r="C14" s="43"/>
      <c r="D14" s="43"/>
      <c r="E14" s="43"/>
      <c r="F14" s="43"/>
      <c r="G14" s="43"/>
      <c r="H14" s="43"/>
    </row>
    <row r="15" spans="1:8" ht="12.75">
      <c r="A15" s="5"/>
      <c r="B15" s="5"/>
      <c r="C15" s="5"/>
      <c r="D15" s="5"/>
      <c r="E15" s="5"/>
      <c r="F15" s="5"/>
      <c r="G15" s="5"/>
      <c r="H15" s="5"/>
    </row>
    <row r="17" spans="1:22" s="3" customFormat="1" ht="12.75">
      <c r="A17" s="5" t="s">
        <v>14</v>
      </c>
      <c r="D17" s="5" t="s">
        <v>15</v>
      </c>
      <c r="G17" s="5" t="s">
        <v>21</v>
      </c>
      <c r="J17" s="5" t="s">
        <v>33</v>
      </c>
      <c r="L17" s="20"/>
      <c r="M17" s="23" t="s">
        <v>35</v>
      </c>
      <c r="P17" s="23" t="s">
        <v>48</v>
      </c>
      <c r="S17" s="23" t="s">
        <v>49</v>
      </c>
      <c r="V17" s="23" t="s">
        <v>51</v>
      </c>
    </row>
    <row r="19" spans="1:23" ht="12.75">
      <c r="A19" s="4" t="s">
        <v>1</v>
      </c>
      <c r="B19" s="4">
        <v>0</v>
      </c>
      <c r="D19" s="4" t="s">
        <v>1</v>
      </c>
      <c r="E19" s="4">
        <v>0</v>
      </c>
      <c r="G19" s="4" t="s">
        <v>1</v>
      </c>
      <c r="H19" s="4">
        <v>0</v>
      </c>
      <c r="J19" s="4" t="s">
        <v>1</v>
      </c>
      <c r="K19" s="22">
        <v>0</v>
      </c>
      <c r="M19" s="4" t="s">
        <v>1</v>
      </c>
      <c r="N19" s="41">
        <v>0</v>
      </c>
      <c r="P19" s="29" t="s">
        <v>1</v>
      </c>
      <c r="Q19" s="38">
        <v>0</v>
      </c>
      <c r="S19" s="29" t="s">
        <v>1</v>
      </c>
      <c r="T19" s="30">
        <v>0</v>
      </c>
      <c r="V19" s="29" t="s">
        <v>1</v>
      </c>
      <c r="W19" s="30">
        <v>0</v>
      </c>
    </row>
    <row r="20" spans="1:23" ht="12.75">
      <c r="A20" s="4" t="s">
        <v>10</v>
      </c>
      <c r="B20" s="10">
        <v>0.279</v>
      </c>
      <c r="D20" s="4" t="s">
        <v>10</v>
      </c>
      <c r="E20" s="10">
        <v>0.288</v>
      </c>
      <c r="G20" s="4" t="s">
        <v>10</v>
      </c>
      <c r="H20" s="10">
        <v>0.296</v>
      </c>
      <c r="J20" s="4" t="s">
        <v>10</v>
      </c>
      <c r="K20" s="10">
        <v>0.307</v>
      </c>
      <c r="M20" s="4" t="s">
        <v>10</v>
      </c>
      <c r="N20" s="10">
        <v>0.312</v>
      </c>
      <c r="P20" s="29" t="s">
        <v>10</v>
      </c>
      <c r="Q20" s="4">
        <v>0.312</v>
      </c>
      <c r="S20" s="29" t="s">
        <v>10</v>
      </c>
      <c r="T20" s="10">
        <v>0.3</v>
      </c>
      <c r="V20" s="29" t="s">
        <v>52</v>
      </c>
      <c r="W20" s="10">
        <v>0.3</v>
      </c>
    </row>
    <row r="21" spans="1:23" ht="12.75">
      <c r="A21" s="4" t="s">
        <v>6</v>
      </c>
      <c r="B21" s="8">
        <f>+B20*B19</f>
        <v>0</v>
      </c>
      <c r="D21" s="4" t="s">
        <v>6</v>
      </c>
      <c r="E21" s="8">
        <f>+E20*E19</f>
        <v>0</v>
      </c>
      <c r="G21" s="4" t="s">
        <v>6</v>
      </c>
      <c r="H21" s="8">
        <f>+H20*H19</f>
        <v>0</v>
      </c>
      <c r="J21" s="4" t="s">
        <v>6</v>
      </c>
      <c r="K21" s="8">
        <f>+K20*K19</f>
        <v>0</v>
      </c>
      <c r="M21" s="4" t="s">
        <v>6</v>
      </c>
      <c r="N21" s="8">
        <f>+N20*N19</f>
        <v>0</v>
      </c>
      <c r="P21" s="29" t="s">
        <v>6</v>
      </c>
      <c r="Q21" s="8">
        <v>0</v>
      </c>
      <c r="S21" s="29" t="s">
        <v>6</v>
      </c>
      <c r="T21" s="8">
        <f>+T19*T20</f>
        <v>0</v>
      </c>
      <c r="V21" s="29" t="s">
        <v>6</v>
      </c>
      <c r="W21" s="8">
        <f>+W19*W20</f>
        <v>0</v>
      </c>
    </row>
    <row r="22" spans="2:14" ht="12.75">
      <c r="B22" s="8"/>
      <c r="E22" s="8"/>
      <c r="H22" s="8"/>
      <c r="K22" s="8"/>
      <c r="N22" s="8"/>
    </row>
    <row r="23" spans="1:23" ht="12.75">
      <c r="A23" s="13"/>
      <c r="B23" s="14"/>
      <c r="D23" s="13"/>
      <c r="E23" s="14"/>
      <c r="G23" s="13"/>
      <c r="H23" s="14"/>
      <c r="J23" s="13" t="s">
        <v>13</v>
      </c>
      <c r="K23" s="14">
        <f>+B21+E21+H21+K21</f>
        <v>0</v>
      </c>
      <c r="L23" s="7"/>
      <c r="M23" s="13" t="s">
        <v>13</v>
      </c>
      <c r="N23" s="14">
        <f>+E21+H21+K21+N21</f>
        <v>0</v>
      </c>
      <c r="P23" s="13" t="s">
        <v>13</v>
      </c>
      <c r="Q23" s="14">
        <v>0</v>
      </c>
      <c r="S23" s="13" t="s">
        <v>13</v>
      </c>
      <c r="T23" s="14">
        <v>0</v>
      </c>
      <c r="V23" s="13" t="s">
        <v>13</v>
      </c>
      <c r="W23" s="8">
        <v>0</v>
      </c>
    </row>
    <row r="30" spans="10:23" ht="12.75">
      <c r="J30" s="4" t="s">
        <v>29</v>
      </c>
      <c r="K30" s="7">
        <f>+K23+K10</f>
        <v>0</v>
      </c>
      <c r="M30" s="4" t="s">
        <v>29</v>
      </c>
      <c r="N30" s="7">
        <f>+N23+N10</f>
        <v>0</v>
      </c>
      <c r="P30" s="29" t="s">
        <v>29</v>
      </c>
      <c r="Q30" s="7">
        <f>+Q10+Q21</f>
        <v>0</v>
      </c>
      <c r="S30" s="29" t="s">
        <v>29</v>
      </c>
      <c r="T30" s="7">
        <f>+T10+T21</f>
        <v>0</v>
      </c>
      <c r="V30" s="29" t="s">
        <v>29</v>
      </c>
      <c r="W30" s="7">
        <f>+W10+W21</f>
        <v>0</v>
      </c>
    </row>
  </sheetData>
  <sheetProtection/>
  <mergeCells count="4">
    <mergeCell ref="A1:C1"/>
    <mergeCell ref="A2:C2"/>
    <mergeCell ref="A3:H3"/>
    <mergeCell ref="A14:H14"/>
  </mergeCells>
  <printOptions/>
  <pageMargins left="0" right="0" top="0" bottom="0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Brann, Laurie A.</cp:lastModifiedBy>
  <cp:lastPrinted>2009-06-11T14:27:56Z</cp:lastPrinted>
  <dcterms:created xsi:type="dcterms:W3CDTF">2004-03-24T21:02:03Z</dcterms:created>
  <dcterms:modified xsi:type="dcterms:W3CDTF">2014-01-23T21:11:25Z</dcterms:modified>
  <cp:category/>
  <cp:version/>
  <cp:contentType/>
  <cp:contentStatus/>
</cp:coreProperties>
</file>