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itle Sheet" sheetId="1" r:id="rId1"/>
    <sheet name="River DO Temp" sheetId="2" r:id="rId2"/>
    <sheet name="River Secchi Depth" sheetId="3" r:id="rId3"/>
    <sheet name="Gulf Island Pond Data" sheetId="4" r:id="rId4"/>
  </sheets>
  <definedNames/>
  <calcPr fullCalcOnLoad="1"/>
</workbook>
</file>

<file path=xl/sharedStrings.xml><?xml version="1.0" encoding="utf-8"?>
<sst xmlns="http://schemas.openxmlformats.org/spreadsheetml/2006/main" count="110" uniqueCount="40">
  <si>
    <t>Androscoggin River 2004</t>
  </si>
  <si>
    <t>Bethel</t>
  </si>
  <si>
    <t>Time</t>
  </si>
  <si>
    <t>DO</t>
  </si>
  <si>
    <t>Temp</t>
  </si>
  <si>
    <t>AM</t>
  </si>
  <si>
    <t>PM</t>
  </si>
  <si>
    <t>DO ppm</t>
  </si>
  <si>
    <t>DO % Sat.</t>
  </si>
  <si>
    <t>Depth M</t>
  </si>
  <si>
    <t xml:space="preserve">Rumford </t>
  </si>
  <si>
    <t>Rte 2/5/26 Bethel</t>
  </si>
  <si>
    <t>Hartford Bridge, Rumford</t>
  </si>
  <si>
    <t>Dixfield Bridge</t>
  </si>
  <si>
    <t xml:space="preserve">Dixfield </t>
  </si>
  <si>
    <t>Below Riley Dam</t>
  </si>
  <si>
    <t>Riley</t>
  </si>
  <si>
    <t>Livermore Falls Rte 4</t>
  </si>
  <si>
    <t xml:space="preserve">Livermore Falls </t>
  </si>
  <si>
    <t xml:space="preserve"> </t>
  </si>
  <si>
    <t>Twin Bridges Rte 219</t>
  </si>
  <si>
    <t>Rumford 0.5 Mi Abv. Virginia Bridge</t>
  </si>
  <si>
    <t>1 Mi Below Riley Dam</t>
  </si>
  <si>
    <t>Below Pine Island, Jay</t>
  </si>
  <si>
    <t>Secchi Disk Readings in Meters</t>
  </si>
  <si>
    <t>&gt;2.3</t>
  </si>
  <si>
    <t>&gt;2.35</t>
  </si>
  <si>
    <t>&gt;2.5</t>
  </si>
  <si>
    <t>Secchi Depth M</t>
  </si>
  <si>
    <t>Total Phosphorus ppb</t>
  </si>
  <si>
    <t>Chl-a Corrected ppb</t>
  </si>
  <si>
    <t>Algae Bloom Observed ?</t>
  </si>
  <si>
    <t>Yes</t>
  </si>
  <si>
    <t>6.3*</t>
  </si>
  <si>
    <t>*Uncorrected</t>
  </si>
  <si>
    <t>8.5*</t>
  </si>
  <si>
    <t>Data Taken by MDEP From Seaplane</t>
  </si>
  <si>
    <t>All data taken at Lower Narrows</t>
  </si>
  <si>
    <t xml:space="preserve">Androscoggin River </t>
  </si>
  <si>
    <t>Dissolved Oxygen, Temperature, and Secchi Depth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</si>
</sst>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16" fontId="0" fillId="0" borderId="4" xfId="0" applyNumberForma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" fontId="0" fillId="0" borderId="0" xfId="0" applyNumberForma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/>
    </xf>
    <xf numFmtId="0" fontId="1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4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16" fontId="0" fillId="0" borderId="3" xfId="0" applyNumberForma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" fontId="0" fillId="0" borderId="4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" fontId="0" fillId="0" borderId="4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17"/>
  <sheetViews>
    <sheetView tabSelected="1" workbookViewId="0" topLeftCell="A1">
      <selection activeCell="A17" sqref="A17:J17"/>
    </sheetView>
  </sheetViews>
  <sheetFormatPr defaultColWidth="9.140625" defaultRowHeight="12.75"/>
  <sheetData>
    <row r="16" spans="1:10" ht="18">
      <c r="A16" s="69" t="s">
        <v>38</v>
      </c>
      <c r="B16" s="69"/>
      <c r="C16" s="69"/>
      <c r="D16" s="69"/>
      <c r="E16" s="69"/>
      <c r="F16" s="69"/>
      <c r="G16" s="69"/>
      <c r="H16" s="69"/>
      <c r="I16" s="69"/>
      <c r="J16" s="70"/>
    </row>
    <row r="17" spans="1:10" ht="18">
      <c r="A17" s="69" t="s">
        <v>39</v>
      </c>
      <c r="B17" s="69"/>
      <c r="C17" s="69"/>
      <c r="D17" s="69"/>
      <c r="E17" s="69"/>
      <c r="F17" s="69"/>
      <c r="G17" s="69"/>
      <c r="H17" s="69"/>
      <c r="I17" s="69"/>
      <c r="J17" s="69"/>
    </row>
  </sheetData>
  <mergeCells count="2">
    <mergeCell ref="A16:J16"/>
    <mergeCell ref="A17:J17"/>
  </mergeCells>
  <printOptions/>
  <pageMargins left="0.7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3"/>
  <sheetViews>
    <sheetView workbookViewId="0" topLeftCell="A1">
      <selection activeCell="A1" sqref="A1"/>
    </sheetView>
  </sheetViews>
  <sheetFormatPr defaultColWidth="9.140625" defaultRowHeight="12.75"/>
  <cols>
    <col min="1" max="4" width="7.7109375" style="0" customWidth="1"/>
    <col min="5" max="5" width="8.28125" style="0" customWidth="1"/>
    <col min="6" max="6" width="7.7109375" style="0" customWidth="1"/>
    <col min="7" max="7" width="2.7109375" style="0" customWidth="1"/>
    <col min="8" max="10" width="7.7109375" style="0" customWidth="1"/>
    <col min="11" max="11" width="8.28125" style="0" customWidth="1"/>
    <col min="12" max="12" width="7.7109375" style="0" customWidth="1"/>
    <col min="14" max="14" width="9.57421875" style="2" bestFit="1" customWidth="1"/>
    <col min="15" max="16" width="9.140625" style="2" customWidth="1"/>
  </cols>
  <sheetData>
    <row r="1" ht="12.75">
      <c r="A1" s="1" t="s">
        <v>0</v>
      </c>
    </row>
    <row r="2" ht="12.75">
      <c r="A2" s="1" t="s">
        <v>11</v>
      </c>
    </row>
    <row r="3" spans="1:12" ht="12.75">
      <c r="A3" s="41" t="s">
        <v>1</v>
      </c>
      <c r="B3" s="43" t="s">
        <v>5</v>
      </c>
      <c r="C3" s="44"/>
      <c r="D3" s="44"/>
      <c r="E3" s="44"/>
      <c r="F3" s="45"/>
      <c r="G3" s="3"/>
      <c r="H3" s="43" t="s">
        <v>6</v>
      </c>
      <c r="I3" s="44"/>
      <c r="J3" s="44"/>
      <c r="K3" s="44"/>
      <c r="L3" s="45"/>
    </row>
    <row r="4" spans="1:12" ht="12.75">
      <c r="A4" s="42"/>
      <c r="B4" s="4" t="s">
        <v>2</v>
      </c>
      <c r="C4" s="4" t="s">
        <v>9</v>
      </c>
      <c r="D4" s="4" t="s">
        <v>7</v>
      </c>
      <c r="E4" s="4" t="s">
        <v>8</v>
      </c>
      <c r="F4" s="4" t="s">
        <v>4</v>
      </c>
      <c r="G4" s="5"/>
      <c r="H4" s="4" t="s">
        <v>2</v>
      </c>
      <c r="I4" s="4" t="s">
        <v>9</v>
      </c>
      <c r="J4" s="4" t="s">
        <v>3</v>
      </c>
      <c r="K4" s="4" t="s">
        <v>8</v>
      </c>
      <c r="L4" s="4" t="s">
        <v>4</v>
      </c>
    </row>
    <row r="5" spans="1:16" ht="12.75">
      <c r="A5" s="46">
        <v>38161</v>
      </c>
      <c r="B5" s="49">
        <v>0.3923611111111111</v>
      </c>
      <c r="C5" s="10">
        <v>0</v>
      </c>
      <c r="D5" s="11">
        <v>9</v>
      </c>
      <c r="E5" s="9">
        <f aca="true" t="shared" si="0" ref="E5:E18">D5/(EXP(-139.34411+(157570.1/(273.15+F5))-(66423080/(273.15+F5)^2)+(12438000000/(273.15+F5)^3)-(862194900000/(273.15+F5)^4)))</f>
        <v>0.9565254828818264</v>
      </c>
      <c r="F5" s="10">
        <v>18.3</v>
      </c>
      <c r="G5" s="5"/>
      <c r="H5" s="49">
        <v>0.576388888888889</v>
      </c>
      <c r="I5" s="10">
        <v>0</v>
      </c>
      <c r="J5" s="11">
        <v>9.4</v>
      </c>
      <c r="K5" s="9">
        <f aca="true" t="shared" si="1" ref="K5:K18">J5/(EXP(-139.34411+(157570.1/(273.15+L5))-(66423080/(273.15+L5)^2)+(12438000000/(273.15+L5)^3)-(862194900000/(273.15+L5)^4)))</f>
        <v>1.0461622767314194</v>
      </c>
      <c r="L5" s="10">
        <v>20.6</v>
      </c>
      <c r="N5" s="36"/>
      <c r="O5" s="36"/>
      <c r="P5" s="36"/>
    </row>
    <row r="6" spans="1:16" ht="12.75">
      <c r="A6" s="47"/>
      <c r="B6" s="50"/>
      <c r="C6" s="5">
        <v>1</v>
      </c>
      <c r="D6" s="12">
        <v>9</v>
      </c>
      <c r="E6" s="13">
        <f t="shared" si="0"/>
        <v>0.9545731089404786</v>
      </c>
      <c r="F6" s="5">
        <v>18.2</v>
      </c>
      <c r="G6" s="5"/>
      <c r="H6" s="50"/>
      <c r="I6" s="5">
        <v>1</v>
      </c>
      <c r="J6" s="12">
        <v>9.4</v>
      </c>
      <c r="K6" s="13">
        <f t="shared" si="1"/>
        <v>1.0441044415220213</v>
      </c>
      <c r="L6" s="5">
        <v>20.5</v>
      </c>
      <c r="N6" s="36"/>
      <c r="O6" s="36"/>
      <c r="P6" s="36"/>
    </row>
    <row r="7" spans="1:12" ht="12.75">
      <c r="A7" s="48"/>
      <c r="B7" s="51"/>
      <c r="C7" s="14"/>
      <c r="D7" s="14"/>
      <c r="E7" s="14"/>
      <c r="F7" s="14"/>
      <c r="G7" s="5"/>
      <c r="H7" s="51"/>
      <c r="I7" s="14">
        <v>2</v>
      </c>
      <c r="J7" s="14">
        <v>9.4</v>
      </c>
      <c r="K7" s="13">
        <f t="shared" si="1"/>
        <v>1.0441044415220213</v>
      </c>
      <c r="L7" s="14">
        <v>20.5</v>
      </c>
    </row>
    <row r="8" spans="1:16" ht="12.75">
      <c r="A8" s="17">
        <v>38168</v>
      </c>
      <c r="B8" s="16">
        <v>0.3763888888888889</v>
      </c>
      <c r="C8" s="4">
        <v>0</v>
      </c>
      <c r="D8" s="4">
        <v>8.6</v>
      </c>
      <c r="E8" s="9">
        <f t="shared" si="0"/>
        <v>0.9345839313472328</v>
      </c>
      <c r="F8" s="4">
        <v>19.4</v>
      </c>
      <c r="G8" s="5"/>
      <c r="H8" s="16">
        <v>0.5048611111111111</v>
      </c>
      <c r="I8" s="4">
        <v>0</v>
      </c>
      <c r="J8" s="4">
        <v>9</v>
      </c>
      <c r="K8" s="9">
        <f t="shared" si="1"/>
        <v>0.98786924143359</v>
      </c>
      <c r="L8" s="4">
        <v>19.9</v>
      </c>
      <c r="N8" s="36"/>
      <c r="O8" s="36"/>
      <c r="P8" s="36"/>
    </row>
    <row r="9" spans="1:16" ht="12.75">
      <c r="A9" s="17">
        <v>38175</v>
      </c>
      <c r="B9" s="16">
        <v>0.3534722222222222</v>
      </c>
      <c r="C9" s="4">
        <v>0</v>
      </c>
      <c r="D9" s="4">
        <v>7.9</v>
      </c>
      <c r="E9" s="9">
        <f t="shared" si="0"/>
        <v>0.8688550187528236</v>
      </c>
      <c r="F9" s="8">
        <v>20</v>
      </c>
      <c r="G9" s="5"/>
      <c r="H9" s="16">
        <v>0.5236111111111111</v>
      </c>
      <c r="I9" s="4">
        <v>0</v>
      </c>
      <c r="J9" s="4">
        <v>8.4</v>
      </c>
      <c r="K9" s="9">
        <f t="shared" si="1"/>
        <v>0.9588411101331398</v>
      </c>
      <c r="L9" s="4">
        <v>21.9</v>
      </c>
      <c r="N9" s="36"/>
      <c r="O9" s="36"/>
      <c r="P9" s="36"/>
    </row>
    <row r="10" spans="1:16" ht="12.75">
      <c r="A10" s="17">
        <v>38182</v>
      </c>
      <c r="B10" s="16">
        <v>0.3736111111111111</v>
      </c>
      <c r="C10" s="4">
        <v>0</v>
      </c>
      <c r="D10" s="4">
        <v>7.9</v>
      </c>
      <c r="E10" s="9">
        <f t="shared" si="0"/>
        <v>0.8550713105748013</v>
      </c>
      <c r="F10" s="4">
        <v>19.2</v>
      </c>
      <c r="G10" s="5"/>
      <c r="H10" s="16">
        <v>0.5395833333333333</v>
      </c>
      <c r="I10" s="4">
        <v>0</v>
      </c>
      <c r="J10" s="4">
        <v>8.5</v>
      </c>
      <c r="K10" s="9">
        <f t="shared" si="1"/>
        <v>0.9237166763315674</v>
      </c>
      <c r="L10" s="4">
        <v>19.4</v>
      </c>
      <c r="N10" s="36"/>
      <c r="O10" s="36"/>
      <c r="P10" s="36"/>
    </row>
    <row r="11" spans="1:16" ht="12.75">
      <c r="A11" s="17">
        <v>38189</v>
      </c>
      <c r="B11" s="16">
        <v>0.3729166666666666</v>
      </c>
      <c r="C11" s="4">
        <v>0</v>
      </c>
      <c r="D11" s="8">
        <v>8</v>
      </c>
      <c r="E11" s="9">
        <f t="shared" si="0"/>
        <v>0.8991180631121602</v>
      </c>
      <c r="F11" s="4">
        <v>21.1</v>
      </c>
      <c r="G11" s="5"/>
      <c r="H11" s="16">
        <v>0.5298611111111111</v>
      </c>
      <c r="I11" s="4">
        <v>0</v>
      </c>
      <c r="J11" s="4">
        <v>8.6</v>
      </c>
      <c r="K11" s="9">
        <f t="shared" si="1"/>
        <v>0.9987376713837671</v>
      </c>
      <c r="L11" s="4">
        <v>22.8</v>
      </c>
      <c r="N11" s="36"/>
      <c r="O11" s="36"/>
      <c r="P11" s="36"/>
    </row>
    <row r="12" spans="1:16" ht="12.75">
      <c r="A12" s="46">
        <v>38196</v>
      </c>
      <c r="B12" s="49">
        <v>0.3923611111111111</v>
      </c>
      <c r="C12" s="10">
        <v>0</v>
      </c>
      <c r="D12" s="10">
        <v>8.2</v>
      </c>
      <c r="E12" s="9">
        <f t="shared" si="0"/>
        <v>0.9000586421950486</v>
      </c>
      <c r="F12" s="10">
        <v>19.9</v>
      </c>
      <c r="G12" s="5"/>
      <c r="H12" s="49">
        <v>0.5458333333333333</v>
      </c>
      <c r="I12" s="10">
        <v>0</v>
      </c>
      <c r="J12" s="11">
        <v>9</v>
      </c>
      <c r="K12" s="9">
        <f t="shared" si="1"/>
        <v>1.0055876155926327</v>
      </c>
      <c r="L12" s="10">
        <v>20.8</v>
      </c>
      <c r="N12" s="36"/>
      <c r="O12" s="36"/>
      <c r="P12" s="36"/>
    </row>
    <row r="13" spans="1:16" ht="12.75">
      <c r="A13" s="48"/>
      <c r="B13" s="54"/>
      <c r="C13" s="14">
        <v>1</v>
      </c>
      <c r="D13" s="14">
        <v>8.1</v>
      </c>
      <c r="E13" s="13">
        <f t="shared" si="0"/>
        <v>0.8890823172902309</v>
      </c>
      <c r="F13" s="14">
        <v>19.9</v>
      </c>
      <c r="G13" s="5"/>
      <c r="H13" s="54"/>
      <c r="I13" s="14">
        <v>1</v>
      </c>
      <c r="J13" s="18">
        <v>9</v>
      </c>
      <c r="K13" s="13">
        <f t="shared" si="1"/>
        <v>1.0055876155926327</v>
      </c>
      <c r="L13" s="14">
        <v>20.8</v>
      </c>
      <c r="N13" s="36"/>
      <c r="O13" s="36"/>
      <c r="P13" s="36"/>
    </row>
    <row r="14" spans="1:16" ht="12.75">
      <c r="A14" s="17">
        <v>38203</v>
      </c>
      <c r="B14" s="16">
        <v>0.3645833333333333</v>
      </c>
      <c r="C14" s="4">
        <v>0</v>
      </c>
      <c r="D14" s="4">
        <v>7.3</v>
      </c>
      <c r="E14" s="9">
        <f t="shared" si="0"/>
        <v>0.8413204356634695</v>
      </c>
      <c r="F14" s="4">
        <v>22.4</v>
      </c>
      <c r="G14" s="5"/>
      <c r="H14" s="16">
        <v>0.545138888888889</v>
      </c>
      <c r="I14" s="4">
        <v>0</v>
      </c>
      <c r="J14" s="8">
        <v>9</v>
      </c>
      <c r="K14" s="9">
        <f t="shared" si="1"/>
        <v>1.0671104587962483</v>
      </c>
      <c r="L14" s="4">
        <v>23.9</v>
      </c>
      <c r="N14" s="36"/>
      <c r="O14" s="36"/>
      <c r="P14" s="36"/>
    </row>
    <row r="15" spans="1:16" ht="12.75">
      <c r="A15" s="46">
        <v>38210</v>
      </c>
      <c r="B15" s="49">
        <v>0.3576388888888889</v>
      </c>
      <c r="C15" s="10">
        <v>0</v>
      </c>
      <c r="D15" s="10">
        <v>7.6</v>
      </c>
      <c r="E15" s="9">
        <f t="shared" si="0"/>
        <v>0.8491628753893342</v>
      </c>
      <c r="F15" s="10">
        <v>20.8</v>
      </c>
      <c r="G15" s="5"/>
      <c r="H15" s="49">
        <v>0.5034722222222222</v>
      </c>
      <c r="I15" s="10">
        <v>0</v>
      </c>
      <c r="J15" s="10">
        <v>8.7</v>
      </c>
      <c r="K15" s="9">
        <f t="shared" si="1"/>
        <v>0.9835206064330044</v>
      </c>
      <c r="L15" s="10">
        <v>21.4</v>
      </c>
      <c r="N15" s="36"/>
      <c r="O15" s="36"/>
      <c r="P15" s="36"/>
    </row>
    <row r="16" spans="1:16" ht="12.75">
      <c r="A16" s="52"/>
      <c r="B16" s="52"/>
      <c r="C16" s="5">
        <v>1</v>
      </c>
      <c r="D16" s="5">
        <v>7.5</v>
      </c>
      <c r="E16" s="13">
        <f t="shared" si="0"/>
        <v>0.8379896796605273</v>
      </c>
      <c r="F16" s="5">
        <v>20.8</v>
      </c>
      <c r="G16" s="5"/>
      <c r="H16" s="52"/>
      <c r="I16" s="5">
        <v>1</v>
      </c>
      <c r="J16" s="5"/>
      <c r="K16" s="13"/>
      <c r="L16" s="5">
        <v>21.4</v>
      </c>
      <c r="N16" s="36"/>
      <c r="O16" s="36"/>
      <c r="P16" s="36"/>
    </row>
    <row r="17" spans="1:16" ht="12.75">
      <c r="A17" s="53"/>
      <c r="B17" s="53"/>
      <c r="C17" s="14">
        <v>2</v>
      </c>
      <c r="D17" s="14">
        <v>7.2</v>
      </c>
      <c r="E17" s="13">
        <f t="shared" si="0"/>
        <v>0.8060481857517054</v>
      </c>
      <c r="F17" s="14">
        <v>20.9</v>
      </c>
      <c r="G17" s="5"/>
      <c r="H17" s="53"/>
      <c r="I17" s="14"/>
      <c r="J17" s="14"/>
      <c r="K17" s="13"/>
      <c r="L17" s="14"/>
      <c r="N17" s="36"/>
      <c r="O17" s="36"/>
      <c r="P17" s="36"/>
    </row>
    <row r="18" spans="1:16" ht="12.75">
      <c r="A18" s="17">
        <v>38231</v>
      </c>
      <c r="B18" s="16">
        <v>0.34027777777777773</v>
      </c>
      <c r="C18" s="4">
        <v>0</v>
      </c>
      <c r="D18" s="4">
        <v>7.9</v>
      </c>
      <c r="E18" s="19">
        <f t="shared" si="0"/>
        <v>0.8636810127391368</v>
      </c>
      <c r="F18" s="4">
        <v>19.7</v>
      </c>
      <c r="G18" s="5"/>
      <c r="H18" s="16">
        <v>0.5104166666666666</v>
      </c>
      <c r="I18" s="4">
        <v>0</v>
      </c>
      <c r="J18" s="4">
        <v>8.7</v>
      </c>
      <c r="K18" s="19">
        <f t="shared" si="1"/>
        <v>0.9720680284062115</v>
      </c>
      <c r="L18" s="4">
        <v>20.8</v>
      </c>
      <c r="N18" s="36"/>
      <c r="O18" s="36"/>
      <c r="P18" s="36"/>
    </row>
    <row r="19" spans="1:12" ht="12.75">
      <c r="A19" s="21"/>
      <c r="B19" s="22"/>
      <c r="C19" s="23"/>
      <c r="D19" s="23"/>
      <c r="E19" s="24"/>
      <c r="F19" s="23"/>
      <c r="G19" s="23"/>
      <c r="H19" s="22"/>
      <c r="I19" s="23"/>
      <c r="J19" s="23"/>
      <c r="K19" s="24"/>
      <c r="L19" s="23"/>
    </row>
    <row r="20" spans="1:12" ht="12.75">
      <c r="A20" s="21"/>
      <c r="B20" s="22"/>
      <c r="C20" s="23"/>
      <c r="D20" s="23"/>
      <c r="E20" s="24"/>
      <c r="F20" s="23"/>
      <c r="G20" s="23"/>
      <c r="H20" s="22"/>
      <c r="I20" s="23"/>
      <c r="J20" s="23"/>
      <c r="K20" s="24"/>
      <c r="L20" s="23"/>
    </row>
    <row r="21" spans="1:12" ht="12.75">
      <c r="A21" s="21"/>
      <c r="B21" s="22"/>
      <c r="C21" s="23"/>
      <c r="D21" s="23"/>
      <c r="E21" s="24"/>
      <c r="F21" s="23"/>
      <c r="G21" s="23"/>
      <c r="H21" s="22"/>
      <c r="I21" s="23"/>
      <c r="J21" s="23"/>
      <c r="K21" s="24"/>
      <c r="L21" s="23"/>
    </row>
    <row r="22" spans="1:12" ht="12.75">
      <c r="A22" s="1" t="s">
        <v>12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41" t="s">
        <v>10</v>
      </c>
      <c r="B23" s="43" t="s">
        <v>5</v>
      </c>
      <c r="C23" s="44"/>
      <c r="D23" s="44"/>
      <c r="E23" s="44"/>
      <c r="F23" s="45"/>
      <c r="G23" s="3"/>
      <c r="H23" s="43" t="s">
        <v>6</v>
      </c>
      <c r="I23" s="44"/>
      <c r="J23" s="44"/>
      <c r="K23" s="44"/>
      <c r="L23" s="45"/>
    </row>
    <row r="24" spans="1:12" ht="12.75">
      <c r="A24" s="42"/>
      <c r="B24" s="4" t="s">
        <v>2</v>
      </c>
      <c r="C24" s="4" t="s">
        <v>9</v>
      </c>
      <c r="D24" s="4" t="s">
        <v>7</v>
      </c>
      <c r="E24" s="4" t="s">
        <v>8</v>
      </c>
      <c r="F24" s="4" t="s">
        <v>4</v>
      </c>
      <c r="G24" s="5"/>
      <c r="H24" s="4" t="s">
        <v>2</v>
      </c>
      <c r="I24" s="4" t="s">
        <v>9</v>
      </c>
      <c r="J24" s="4" t="s">
        <v>3</v>
      </c>
      <c r="K24" s="4" t="s">
        <v>8</v>
      </c>
      <c r="L24" s="4" t="s">
        <v>4</v>
      </c>
    </row>
    <row r="25" spans="1:16" ht="12.75">
      <c r="A25" s="46">
        <v>38161</v>
      </c>
      <c r="B25" s="49">
        <v>0.3576388888888889</v>
      </c>
      <c r="C25" s="10">
        <v>0</v>
      </c>
      <c r="D25" s="11">
        <v>7.8</v>
      </c>
      <c r="E25" s="9">
        <f aca="true" t="shared" si="2" ref="E25:E32">D25/(EXP(-139.34411+(157570.1/(273.15+F25))-(66423080/(273.15+F25)^2)+(12438000000/(273.15+F25)^3)-(862194900000/(273.15+F25)^4)))</f>
        <v>0.8340689759685832</v>
      </c>
      <c r="F25" s="10">
        <v>18.6</v>
      </c>
      <c r="G25" s="5"/>
      <c r="H25" s="49">
        <v>0.611111111111111</v>
      </c>
      <c r="I25" s="10">
        <v>0</v>
      </c>
      <c r="J25" s="11">
        <v>8.5</v>
      </c>
      <c r="K25" s="9">
        <f aca="true" t="shared" si="3" ref="K25:K45">J25/(EXP(-139.34411+(157570.1/(273.15+L25))-(66423080/(273.15+L25)^2)+(12438000000/(273.15+L25)^3)-(862194900000/(273.15+L25)^4)))</f>
        <v>0.9274228511273149</v>
      </c>
      <c r="L25" s="10">
        <v>19.6</v>
      </c>
      <c r="N25" s="36"/>
      <c r="O25" s="36"/>
      <c r="P25" s="36"/>
    </row>
    <row r="26" spans="1:12" ht="12.75">
      <c r="A26" s="52"/>
      <c r="B26" s="52"/>
      <c r="C26" s="5">
        <v>1</v>
      </c>
      <c r="D26" s="12">
        <v>7.9</v>
      </c>
      <c r="E26" s="13">
        <f t="shared" si="2"/>
        <v>0.8447621679681805</v>
      </c>
      <c r="F26" s="5">
        <v>18.6</v>
      </c>
      <c r="G26" s="5"/>
      <c r="H26" s="52"/>
      <c r="I26" s="5">
        <v>1</v>
      </c>
      <c r="J26" s="12">
        <v>8.6</v>
      </c>
      <c r="K26" s="13">
        <f t="shared" si="3"/>
        <v>0.9364584486789483</v>
      </c>
      <c r="L26" s="5">
        <v>19.5</v>
      </c>
    </row>
    <row r="27" spans="1:12" ht="12.75">
      <c r="A27" s="52"/>
      <c r="B27" s="52"/>
      <c r="C27" s="5">
        <v>2</v>
      </c>
      <c r="D27" s="12">
        <v>7.9</v>
      </c>
      <c r="E27" s="13">
        <f t="shared" si="2"/>
        <v>0.8447621679681805</v>
      </c>
      <c r="F27" s="5">
        <v>18.6</v>
      </c>
      <c r="G27" s="5"/>
      <c r="H27" s="52"/>
      <c r="I27" s="5">
        <v>2</v>
      </c>
      <c r="J27" s="12">
        <v>8.5</v>
      </c>
      <c r="K27" s="13">
        <f t="shared" si="3"/>
        <v>0.9237166763315674</v>
      </c>
      <c r="L27" s="5">
        <v>19.4</v>
      </c>
    </row>
    <row r="28" spans="1:12" ht="12.75">
      <c r="A28" s="53"/>
      <c r="B28" s="53"/>
      <c r="C28" s="5">
        <v>3</v>
      </c>
      <c r="D28" s="18">
        <v>8</v>
      </c>
      <c r="E28" s="13">
        <f t="shared" si="2"/>
        <v>0.8537178390643095</v>
      </c>
      <c r="F28" s="14">
        <v>18.5</v>
      </c>
      <c r="G28" s="5"/>
      <c r="H28" s="53"/>
      <c r="I28" s="5">
        <v>3</v>
      </c>
      <c r="J28" s="14">
        <v>8.5</v>
      </c>
      <c r="K28" s="13">
        <f t="shared" si="3"/>
        <v>0.9237166763315674</v>
      </c>
      <c r="L28" s="14">
        <v>19.4</v>
      </c>
    </row>
    <row r="29" spans="1:16" ht="12.75">
      <c r="A29" s="46">
        <v>38168</v>
      </c>
      <c r="B29" s="49">
        <v>0.3506944444444444</v>
      </c>
      <c r="C29" s="10">
        <v>0</v>
      </c>
      <c r="D29" s="11">
        <v>8.2</v>
      </c>
      <c r="E29" s="9">
        <f t="shared" si="2"/>
        <v>0.8911149112845709</v>
      </c>
      <c r="F29" s="10">
        <v>19.4</v>
      </c>
      <c r="G29" s="5"/>
      <c r="H29" s="49">
        <v>0.5298611111111111</v>
      </c>
      <c r="I29" s="10">
        <v>0</v>
      </c>
      <c r="J29" s="11">
        <v>8.8</v>
      </c>
      <c r="K29" s="9">
        <f>J29/(EXP(-139.34411+(157570.1/(273.15+L29))-(66423080/(273.15+L29)^2)+(12438000000/(273.15+L29)^3)-(862194900000/(273.15+L29)^4)))</f>
        <v>0.9678385019018795</v>
      </c>
      <c r="L29" s="11">
        <v>20</v>
      </c>
      <c r="N29" s="36"/>
      <c r="O29" s="36"/>
      <c r="P29" s="36"/>
    </row>
    <row r="30" spans="1:12" ht="12.75">
      <c r="A30" s="47"/>
      <c r="B30" s="52"/>
      <c r="C30" s="5">
        <v>1</v>
      </c>
      <c r="D30" s="12">
        <v>8.3</v>
      </c>
      <c r="E30" s="13">
        <f t="shared" si="2"/>
        <v>0.9019821663002365</v>
      </c>
      <c r="F30" s="5">
        <v>19.4</v>
      </c>
      <c r="G30" s="5"/>
      <c r="H30" s="52"/>
      <c r="I30" s="5">
        <v>1</v>
      </c>
      <c r="J30" s="12">
        <v>8.8</v>
      </c>
      <c r="K30" s="13">
        <f>J30/(EXP(-139.34411+(157570.1/(273.15+L30))-(66423080/(273.15+L30)^2)+(12438000000/(273.15+L30)^3)-(862194900000/(273.15+L30)^4)))</f>
        <v>0.9678385019018795</v>
      </c>
      <c r="L30" s="12">
        <v>20</v>
      </c>
    </row>
    <row r="31" spans="1:12" ht="12.75">
      <c r="A31" s="47"/>
      <c r="B31" s="52"/>
      <c r="C31" s="5">
        <v>2</v>
      </c>
      <c r="D31" s="12">
        <v>8.3</v>
      </c>
      <c r="E31" s="13">
        <f t="shared" si="2"/>
        <v>0.9019821663002365</v>
      </c>
      <c r="F31" s="5">
        <v>19.4</v>
      </c>
      <c r="G31" s="5"/>
      <c r="H31" s="52"/>
      <c r="I31" s="5">
        <v>2</v>
      </c>
      <c r="J31" s="12">
        <v>8.8</v>
      </c>
      <c r="K31" s="13">
        <f>J31/(EXP(-139.34411+(157570.1/(273.15+L31))-(66423080/(273.15+L31)^2)+(12438000000/(273.15+L31)^3)-(862194900000/(273.15+L31)^4)))</f>
        <v>0.9678385019018795</v>
      </c>
      <c r="L31" s="12">
        <v>20</v>
      </c>
    </row>
    <row r="32" spans="1:12" ht="12.75">
      <c r="A32" s="48"/>
      <c r="B32" s="53"/>
      <c r="C32" s="5">
        <v>3</v>
      </c>
      <c r="D32" s="18">
        <v>8.3</v>
      </c>
      <c r="E32" s="13">
        <f t="shared" si="2"/>
        <v>0.9019821663002365</v>
      </c>
      <c r="F32" s="14">
        <v>19.4</v>
      </c>
      <c r="G32" s="5"/>
      <c r="H32" s="53"/>
      <c r="I32" s="5">
        <v>3</v>
      </c>
      <c r="J32" s="18">
        <v>8.8</v>
      </c>
      <c r="K32" s="25">
        <f>J32/(EXP(-139.34411+(157570.1/(273.15+L32))-(66423080/(273.15+L32)^2)+(12438000000/(273.15+L32)^3)-(862194900000/(273.15+L32)^4)))</f>
        <v>0.9678385019018795</v>
      </c>
      <c r="L32" s="18">
        <v>20</v>
      </c>
    </row>
    <row r="33" spans="1:16" ht="12.75">
      <c r="A33" s="17">
        <v>38175</v>
      </c>
      <c r="B33" s="16">
        <v>0.3236111111111111</v>
      </c>
      <c r="C33" s="4">
        <v>0</v>
      </c>
      <c r="D33" s="4">
        <v>7.4</v>
      </c>
      <c r="E33" s="9">
        <f aca="true" t="shared" si="4" ref="E33:E46">D33/(EXP(-139.34411+(157570.1/(273.15+F33))-(66423080/(273.15+F33)^2)+(12438000000/(273.15+F33)^3)-(862194900000/(273.15+F33)^4)))</f>
        <v>0.8251951992350333</v>
      </c>
      <c r="F33" s="8">
        <v>20.7</v>
      </c>
      <c r="G33" s="5"/>
      <c r="H33" s="16">
        <v>0.5493055555555556</v>
      </c>
      <c r="I33" s="4">
        <v>0</v>
      </c>
      <c r="J33" s="4">
        <v>8.4</v>
      </c>
      <c r="K33" s="9">
        <f t="shared" si="3"/>
        <v>0.9532978821481302</v>
      </c>
      <c r="L33" s="4">
        <v>21.6</v>
      </c>
      <c r="N33" s="36"/>
      <c r="O33" s="36"/>
      <c r="P33" s="36"/>
    </row>
    <row r="34" spans="1:16" ht="12.75">
      <c r="A34" s="46">
        <v>38182</v>
      </c>
      <c r="B34" s="49">
        <v>0.34722222222222227</v>
      </c>
      <c r="C34" s="10">
        <v>0</v>
      </c>
      <c r="D34" s="10">
        <v>7.6</v>
      </c>
      <c r="E34" s="9">
        <f t="shared" si="4"/>
        <v>0.8541621599565522</v>
      </c>
      <c r="F34" s="10">
        <v>21.1</v>
      </c>
      <c r="G34" s="5"/>
      <c r="H34" s="49">
        <v>0.5659722222222222</v>
      </c>
      <c r="I34" s="10">
        <v>0</v>
      </c>
      <c r="J34" s="10">
        <v>7.9</v>
      </c>
      <c r="K34" s="9">
        <f t="shared" si="3"/>
        <v>0.8844139815886768</v>
      </c>
      <c r="L34" s="10">
        <v>20.9</v>
      </c>
      <c r="N34" s="36"/>
      <c r="O34" s="36"/>
      <c r="P34" s="36"/>
    </row>
    <row r="35" spans="1:12" ht="12.75">
      <c r="A35" s="47"/>
      <c r="B35" s="55"/>
      <c r="C35" s="5">
        <v>1</v>
      </c>
      <c r="D35" s="5">
        <v>7.6</v>
      </c>
      <c r="E35" s="13">
        <f t="shared" si="4"/>
        <v>0.8558299161133355</v>
      </c>
      <c r="F35" s="5">
        <v>21.2</v>
      </c>
      <c r="G35" s="5"/>
      <c r="H35" s="55"/>
      <c r="I35" s="5">
        <v>1</v>
      </c>
      <c r="J35" s="5">
        <v>7.8</v>
      </c>
      <c r="K35" s="13">
        <f t="shared" si="3"/>
        <v>0.8732188678976809</v>
      </c>
      <c r="L35" s="5">
        <v>20.9</v>
      </c>
    </row>
    <row r="36" spans="1:12" ht="12.75">
      <c r="A36" s="48"/>
      <c r="B36" s="54"/>
      <c r="C36" s="14">
        <v>2</v>
      </c>
      <c r="D36" s="14">
        <v>7.6</v>
      </c>
      <c r="E36" s="25">
        <f t="shared" si="4"/>
        <v>0.8558299161133355</v>
      </c>
      <c r="F36" s="14">
        <v>21.2</v>
      </c>
      <c r="G36" s="5"/>
      <c r="H36" s="54"/>
      <c r="I36" s="14">
        <v>2</v>
      </c>
      <c r="J36" s="14">
        <v>7.8</v>
      </c>
      <c r="K36" s="25">
        <f t="shared" si="3"/>
        <v>0.8732188678976809</v>
      </c>
      <c r="L36" s="14">
        <v>20.9</v>
      </c>
    </row>
    <row r="37" spans="1:16" ht="12.75">
      <c r="A37" s="17">
        <v>38189</v>
      </c>
      <c r="B37" s="16">
        <v>0.3458333333333334</v>
      </c>
      <c r="C37" s="4">
        <v>0</v>
      </c>
      <c r="D37" s="8">
        <v>7.5</v>
      </c>
      <c r="E37" s="9">
        <f t="shared" si="4"/>
        <v>0.8693356787634906</v>
      </c>
      <c r="F37" s="4">
        <v>22.7</v>
      </c>
      <c r="G37" s="5"/>
      <c r="H37" s="16">
        <v>0.5625</v>
      </c>
      <c r="I37" s="4">
        <v>0</v>
      </c>
      <c r="J37" s="4">
        <v>7.6</v>
      </c>
      <c r="K37" s="9">
        <f t="shared" si="3"/>
        <v>0.8876452142980983</v>
      </c>
      <c r="L37" s="4">
        <v>23.1</v>
      </c>
      <c r="N37" s="36"/>
      <c r="O37" s="36"/>
      <c r="P37" s="36"/>
    </row>
    <row r="38" spans="1:16" ht="12.75">
      <c r="A38" s="46">
        <v>38196</v>
      </c>
      <c r="B38" s="49">
        <v>0.3611111111111111</v>
      </c>
      <c r="C38" s="10">
        <v>0</v>
      </c>
      <c r="D38" s="10">
        <v>7.8</v>
      </c>
      <c r="E38" s="9">
        <f t="shared" si="4"/>
        <v>0.87492914915424</v>
      </c>
      <c r="F38" s="11">
        <v>21</v>
      </c>
      <c r="G38" s="5"/>
      <c r="H38" s="49">
        <v>0.576388888888889</v>
      </c>
      <c r="I38" s="10">
        <v>0</v>
      </c>
      <c r="J38" s="11">
        <v>8</v>
      </c>
      <c r="K38" s="9">
        <f t="shared" si="3"/>
        <v>0.9061444026466235</v>
      </c>
      <c r="L38" s="10">
        <v>21.5</v>
      </c>
      <c r="N38" s="36"/>
      <c r="O38" s="36"/>
      <c r="P38" s="36"/>
    </row>
    <row r="39" spans="1:12" ht="12.75">
      <c r="A39" s="52"/>
      <c r="B39" s="52"/>
      <c r="C39" s="5">
        <v>1</v>
      </c>
      <c r="D39" s="5">
        <v>7.8</v>
      </c>
      <c r="E39" s="13">
        <f>D39/(EXP(-139.34411+(157570.1/(273.15+F39))-(66423080/(273.15+F39)^2)+(12438000000/(273.15+F39)^3)-(862194900000/(273.15+F39)^4)))</f>
        <v>0.87492914915424</v>
      </c>
      <c r="F39" s="12">
        <v>21</v>
      </c>
      <c r="G39" s="5"/>
      <c r="H39" s="52"/>
      <c r="I39" s="5">
        <v>1</v>
      </c>
      <c r="J39" s="12">
        <v>7.9</v>
      </c>
      <c r="K39" s="13">
        <f t="shared" si="3"/>
        <v>0.8948175976135408</v>
      </c>
      <c r="L39" s="5">
        <v>21.5</v>
      </c>
    </row>
    <row r="40" spans="1:12" ht="12.75">
      <c r="A40" s="52"/>
      <c r="B40" s="52"/>
      <c r="C40" s="5">
        <v>2</v>
      </c>
      <c r="D40" s="5">
        <v>7.8</v>
      </c>
      <c r="E40" s="13">
        <f>D40/(EXP(-139.34411+(157570.1/(273.15+F40))-(66423080/(273.15+F40)^2)+(12438000000/(273.15+F40)^3)-(862194900000/(273.15+F40)^4)))</f>
        <v>0.87492914915424</v>
      </c>
      <c r="F40" s="12">
        <v>21</v>
      </c>
      <c r="G40" s="5"/>
      <c r="H40" s="52"/>
      <c r="I40" s="5">
        <v>2</v>
      </c>
      <c r="J40" s="12">
        <v>7.9</v>
      </c>
      <c r="K40" s="13">
        <f t="shared" si="3"/>
        <v>0.8948175976135408</v>
      </c>
      <c r="L40" s="5">
        <v>21.5</v>
      </c>
    </row>
    <row r="41" spans="1:12" ht="12.75">
      <c r="A41" s="53"/>
      <c r="B41" s="53"/>
      <c r="C41" s="14">
        <v>3</v>
      </c>
      <c r="D41" s="14">
        <v>7.8</v>
      </c>
      <c r="E41" s="25">
        <f>D41/(EXP(-139.34411+(157570.1/(273.15+F41))-(66423080/(273.15+F41)^2)+(12438000000/(273.15+F41)^3)-(862194900000/(273.15+F41)^4)))</f>
        <v>0.87492914915424</v>
      </c>
      <c r="F41" s="18">
        <v>21</v>
      </c>
      <c r="G41" s="5"/>
      <c r="H41" s="53"/>
      <c r="I41" s="14">
        <v>3</v>
      </c>
      <c r="J41" s="18">
        <v>7.9</v>
      </c>
      <c r="K41" s="13">
        <f t="shared" si="3"/>
        <v>0.8948175976135408</v>
      </c>
      <c r="L41" s="14">
        <v>21.5</v>
      </c>
    </row>
    <row r="42" spans="1:16" ht="12.75">
      <c r="A42" s="17">
        <v>38203</v>
      </c>
      <c r="B42" s="16">
        <v>0.3347222222222222</v>
      </c>
      <c r="C42" s="4">
        <v>0</v>
      </c>
      <c r="D42" s="4">
        <v>7.1</v>
      </c>
      <c r="E42" s="9">
        <f t="shared" si="4"/>
        <v>0.8465615462540039</v>
      </c>
      <c r="F42" s="4">
        <v>24.2</v>
      </c>
      <c r="G42" s="5"/>
      <c r="H42" s="16">
        <v>0.5729166666666666</v>
      </c>
      <c r="I42" s="4">
        <v>0</v>
      </c>
      <c r="J42" s="8">
        <v>7.6</v>
      </c>
      <c r="K42" s="9">
        <f t="shared" si="3"/>
        <v>0.9163242098482708</v>
      </c>
      <c r="L42" s="4">
        <v>24.8</v>
      </c>
      <c r="N42" s="36"/>
      <c r="O42" s="36"/>
      <c r="P42" s="36"/>
    </row>
    <row r="43" spans="1:16" ht="12.75">
      <c r="A43" s="46">
        <v>38210</v>
      </c>
      <c r="B43" s="7"/>
      <c r="C43" s="10">
        <v>0</v>
      </c>
      <c r="D43" s="10">
        <v>8.2</v>
      </c>
      <c r="E43" s="9">
        <f t="shared" si="4"/>
        <v>0.9251955750799444</v>
      </c>
      <c r="F43" s="10">
        <v>21.3</v>
      </c>
      <c r="G43" s="5"/>
      <c r="H43" s="7"/>
      <c r="I43" s="10">
        <v>0</v>
      </c>
      <c r="J43" s="10">
        <v>8.5</v>
      </c>
      <c r="K43" s="9">
        <f t="shared" si="3"/>
        <v>0.9852471025986227</v>
      </c>
      <c r="L43" s="10">
        <v>22.7</v>
      </c>
      <c r="N43" s="36"/>
      <c r="O43" s="36"/>
      <c r="P43" s="36"/>
    </row>
    <row r="44" spans="1:12" ht="12.75">
      <c r="A44" s="52"/>
      <c r="B44" s="26">
        <v>0.3333333333333333</v>
      </c>
      <c r="C44" s="5">
        <v>1</v>
      </c>
      <c r="D44" s="5">
        <v>8.2</v>
      </c>
      <c r="E44" s="13">
        <f t="shared" si="4"/>
        <v>0.9251955750799444</v>
      </c>
      <c r="F44" s="5">
        <v>21.3</v>
      </c>
      <c r="G44" s="5"/>
      <c r="H44" s="26">
        <v>0.5791666666666667</v>
      </c>
      <c r="I44" s="5">
        <v>1</v>
      </c>
      <c r="J44" s="5">
        <v>8.5</v>
      </c>
      <c r="K44" s="13">
        <f t="shared" si="3"/>
        <v>0.9833705310435064</v>
      </c>
      <c r="L44" s="5">
        <v>22.6</v>
      </c>
    </row>
    <row r="45" spans="1:12" ht="12.75">
      <c r="A45" s="53"/>
      <c r="B45" s="6"/>
      <c r="C45" s="14">
        <v>2</v>
      </c>
      <c r="D45" s="14"/>
      <c r="E45" s="13"/>
      <c r="F45" s="14"/>
      <c r="G45" s="5"/>
      <c r="H45" s="6"/>
      <c r="I45" s="14">
        <v>2</v>
      </c>
      <c r="J45" s="14">
        <v>8.4</v>
      </c>
      <c r="K45" s="13">
        <f t="shared" si="3"/>
        <v>0.9718014659724062</v>
      </c>
      <c r="L45" s="14">
        <v>22.6</v>
      </c>
    </row>
    <row r="46" spans="1:16" ht="12.75">
      <c r="A46" s="17">
        <v>38231</v>
      </c>
      <c r="B46" s="16">
        <v>0.3125</v>
      </c>
      <c r="C46" s="4">
        <v>0</v>
      </c>
      <c r="D46" s="4">
        <v>7.9</v>
      </c>
      <c r="E46" s="19">
        <f t="shared" si="4"/>
        <v>0.8757632591584392</v>
      </c>
      <c r="F46" s="4">
        <v>20.4</v>
      </c>
      <c r="G46" s="5"/>
      <c r="H46" s="16">
        <v>0.5347222222222222</v>
      </c>
      <c r="I46" s="4">
        <v>0</v>
      </c>
      <c r="J46" s="4">
        <v>8.2</v>
      </c>
      <c r="K46" s="19">
        <f>J46/(EXP(-139.34411+(157570.1/(273.15+L46))-(66423080/(273.15+L46)^2)+(12438000000/(273.15+L46)^3)-(862194900000/(273.15+L46)^4)))</f>
        <v>0.9090200917847089</v>
      </c>
      <c r="L46" s="4">
        <v>20.4</v>
      </c>
      <c r="N46" s="36"/>
      <c r="O46" s="36"/>
      <c r="P46" s="36"/>
    </row>
    <row r="47" spans="1:12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55" ht="12.75">
      <c r="A55" s="1" t="s">
        <v>0</v>
      </c>
    </row>
    <row r="56" ht="12.75">
      <c r="A56" s="1" t="s">
        <v>13</v>
      </c>
    </row>
    <row r="57" spans="1:12" ht="12.75">
      <c r="A57" s="41" t="s">
        <v>14</v>
      </c>
      <c r="B57" s="43" t="s">
        <v>5</v>
      </c>
      <c r="C57" s="44"/>
      <c r="D57" s="44"/>
      <c r="E57" s="44"/>
      <c r="F57" s="45"/>
      <c r="G57" s="3"/>
      <c r="H57" s="43" t="s">
        <v>6</v>
      </c>
      <c r="I57" s="44"/>
      <c r="J57" s="44"/>
      <c r="K57" s="44"/>
      <c r="L57" s="45"/>
    </row>
    <row r="58" spans="1:12" ht="12.75">
      <c r="A58" s="42"/>
      <c r="B58" s="4" t="s">
        <v>2</v>
      </c>
      <c r="C58" s="4" t="s">
        <v>9</v>
      </c>
      <c r="D58" s="4" t="s">
        <v>7</v>
      </c>
      <c r="E58" s="4" t="s">
        <v>8</v>
      </c>
      <c r="F58" s="4" t="s">
        <v>4</v>
      </c>
      <c r="G58" s="5"/>
      <c r="H58" s="4" t="s">
        <v>2</v>
      </c>
      <c r="I58" s="4" t="s">
        <v>9</v>
      </c>
      <c r="J58" s="4" t="s">
        <v>3</v>
      </c>
      <c r="K58" s="4" t="s">
        <v>8</v>
      </c>
      <c r="L58" s="4" t="s">
        <v>4</v>
      </c>
    </row>
    <row r="59" spans="1:17" ht="12.75">
      <c r="A59" s="15">
        <v>38161</v>
      </c>
      <c r="B59" s="7">
        <v>0.34375</v>
      </c>
      <c r="C59" s="10">
        <v>0</v>
      </c>
      <c r="D59" s="11">
        <v>8.5</v>
      </c>
      <c r="E59" s="9">
        <f>D59/(EXP(-139.34411+(157570.1/(273.15+F59))-(66423080/(273.15+F59)^2)+(12438000000/(273.15+F59)^3)-(862194900000/(273.15+F59)^4)))</f>
        <v>0.9163131283314165</v>
      </c>
      <c r="F59" s="11">
        <v>19</v>
      </c>
      <c r="G59" s="5"/>
      <c r="H59" s="7">
        <v>0.625</v>
      </c>
      <c r="I59" s="10">
        <v>0</v>
      </c>
      <c r="J59" s="11">
        <v>9.8</v>
      </c>
      <c r="K59" s="9">
        <f aca="true" t="shared" si="5" ref="K59:K66">J59/(EXP(-139.34411+(157570.1/(273.15+L59))-(66423080/(273.15+L59)^2)+(12438000000/(273.15+L59)^3)-(862194900000/(273.15+L59)^4)))</f>
        <v>1.0928260746626117</v>
      </c>
      <c r="L59" s="10">
        <v>20.7</v>
      </c>
      <c r="N59" s="36"/>
      <c r="O59" s="36"/>
      <c r="P59" s="36"/>
      <c r="Q59" s="35"/>
    </row>
    <row r="60" spans="1:16" ht="12.75">
      <c r="A60" s="17">
        <v>38168</v>
      </c>
      <c r="B60" s="16">
        <v>0.3375</v>
      </c>
      <c r="C60" s="4">
        <v>0</v>
      </c>
      <c r="D60" s="4">
        <v>8.3</v>
      </c>
      <c r="E60" s="9">
        <f aca="true" t="shared" si="6" ref="E60:E67">D60/(EXP(-139.34411+(157570.1/(273.15+F60))-(66423080/(273.15+F60)^2)+(12438000000/(273.15+F60)^3)-(862194900000/(273.15+F60)^4)))</f>
        <v>0.9092229735430097</v>
      </c>
      <c r="F60" s="4">
        <v>19.8</v>
      </c>
      <c r="G60" s="5"/>
      <c r="H60" s="16">
        <v>0.5416666666666666</v>
      </c>
      <c r="I60" s="4">
        <v>0</v>
      </c>
      <c r="J60" s="4">
        <v>9.7</v>
      </c>
      <c r="K60" s="9">
        <f t="shared" si="5"/>
        <v>1.0901806515234942</v>
      </c>
      <c r="L60" s="4">
        <v>21.1</v>
      </c>
      <c r="N60" s="36"/>
      <c r="O60" s="36"/>
      <c r="P60" s="36"/>
    </row>
    <row r="61" spans="1:16" ht="12.75">
      <c r="A61" s="17">
        <v>38175</v>
      </c>
      <c r="B61" s="16">
        <v>0.3125</v>
      </c>
      <c r="C61" s="4">
        <v>0</v>
      </c>
      <c r="D61" s="4">
        <v>7.6</v>
      </c>
      <c r="E61" s="9">
        <f t="shared" si="6"/>
        <v>0.8508286405156891</v>
      </c>
      <c r="F61" s="8">
        <v>20.9</v>
      </c>
      <c r="G61" s="5"/>
      <c r="H61" s="16">
        <v>0.5597222222222222</v>
      </c>
      <c r="I61" s="4">
        <v>0</v>
      </c>
      <c r="J61" s="8">
        <v>9</v>
      </c>
      <c r="K61" s="9">
        <f t="shared" si="5"/>
        <v>1.0531498557719783</v>
      </c>
      <c r="L61" s="4">
        <v>23.2</v>
      </c>
      <c r="N61" s="36"/>
      <c r="O61" s="36"/>
      <c r="P61" s="36"/>
    </row>
    <row r="62" spans="1:16" ht="12.75">
      <c r="A62" s="17">
        <v>38182</v>
      </c>
      <c r="B62" s="16">
        <v>0.3347222222222222</v>
      </c>
      <c r="C62" s="4">
        <v>0</v>
      </c>
      <c r="D62" s="4">
        <v>7.7</v>
      </c>
      <c r="E62" s="9">
        <f t="shared" si="6"/>
        <v>0.8670908360621952</v>
      </c>
      <c r="F62" s="4">
        <v>21.2</v>
      </c>
      <c r="G62" s="5"/>
      <c r="H62" s="16">
        <v>0.5777777777777778</v>
      </c>
      <c r="I62" s="4">
        <v>0</v>
      </c>
      <c r="J62" s="4">
        <v>8.3</v>
      </c>
      <c r="K62" s="9">
        <f t="shared" si="5"/>
        <v>0.9401248177458721</v>
      </c>
      <c r="L62" s="4">
        <v>21.5</v>
      </c>
      <c r="N62" s="36"/>
      <c r="O62" s="36"/>
      <c r="P62" s="36"/>
    </row>
    <row r="63" spans="1:16" ht="12.75">
      <c r="A63" s="17">
        <v>38189</v>
      </c>
      <c r="B63" s="16">
        <v>0.3347222222222222</v>
      </c>
      <c r="C63" s="4">
        <v>0</v>
      </c>
      <c r="D63" s="8">
        <v>7.7</v>
      </c>
      <c r="E63" s="9">
        <f t="shared" si="6"/>
        <v>0.8874201855628377</v>
      </c>
      <c r="F63" s="4">
        <v>22.4</v>
      </c>
      <c r="G63" s="5"/>
      <c r="H63" s="16">
        <v>0.576388888888889</v>
      </c>
      <c r="I63" s="4">
        <v>0</v>
      </c>
      <c r="J63" s="4">
        <v>8.3</v>
      </c>
      <c r="K63" s="9">
        <f t="shared" si="5"/>
        <v>0.9822714091738138</v>
      </c>
      <c r="L63" s="4">
        <v>23.8</v>
      </c>
      <c r="N63" s="36"/>
      <c r="O63" s="36"/>
      <c r="P63" s="36"/>
    </row>
    <row r="64" spans="1:16" ht="12.75">
      <c r="A64" s="15">
        <v>38196</v>
      </c>
      <c r="B64" s="7">
        <v>0.3451388888888889</v>
      </c>
      <c r="C64" s="10">
        <v>0</v>
      </c>
      <c r="D64" s="11">
        <v>8</v>
      </c>
      <c r="E64" s="9">
        <f t="shared" si="6"/>
        <v>0.8973632299017846</v>
      </c>
      <c r="F64" s="11">
        <v>21</v>
      </c>
      <c r="G64" s="5"/>
      <c r="H64" s="7">
        <v>0.5895833333333333</v>
      </c>
      <c r="I64" s="10">
        <v>0</v>
      </c>
      <c r="J64" s="11">
        <v>8.8</v>
      </c>
      <c r="K64" s="9">
        <f t="shared" si="5"/>
        <v>1.0103144274024545</v>
      </c>
      <c r="L64" s="10">
        <v>22.2</v>
      </c>
      <c r="N64" s="36"/>
      <c r="O64" s="36"/>
      <c r="P64" s="36"/>
    </row>
    <row r="65" spans="1:16" ht="12.75">
      <c r="A65" s="17">
        <v>38203</v>
      </c>
      <c r="B65" s="16">
        <v>0.3229166666666667</v>
      </c>
      <c r="C65" s="4">
        <v>0</v>
      </c>
      <c r="D65" s="4">
        <v>7.2</v>
      </c>
      <c r="E65" s="9">
        <f t="shared" si="6"/>
        <v>0.8520908609700553</v>
      </c>
      <c r="F65" s="4">
        <v>23.8</v>
      </c>
      <c r="G65" s="5"/>
      <c r="H65" s="16">
        <v>0.5840277777777778</v>
      </c>
      <c r="I65" s="4">
        <v>0</v>
      </c>
      <c r="J65" s="8">
        <v>8.4</v>
      </c>
      <c r="K65" s="9">
        <f t="shared" si="5"/>
        <v>1.0240223669246082</v>
      </c>
      <c r="L65" s="4">
        <v>25.4</v>
      </c>
      <c r="N65" s="36"/>
      <c r="O65" s="36"/>
      <c r="P65" s="36"/>
    </row>
    <row r="66" spans="1:16" ht="12.75">
      <c r="A66" s="15">
        <v>38210</v>
      </c>
      <c r="B66" s="7">
        <v>0.32222222222222224</v>
      </c>
      <c r="C66" s="10">
        <v>0</v>
      </c>
      <c r="D66" s="11">
        <v>8</v>
      </c>
      <c r="E66" s="9">
        <f t="shared" si="6"/>
        <v>0.9043867645360961</v>
      </c>
      <c r="F66" s="10">
        <v>21.4</v>
      </c>
      <c r="G66" s="5"/>
      <c r="H66" s="7">
        <v>0.5923611111111111</v>
      </c>
      <c r="I66" s="10">
        <v>0</v>
      </c>
      <c r="J66" s="11">
        <v>9</v>
      </c>
      <c r="K66" s="9">
        <f t="shared" si="5"/>
        <v>1.0511588064056427</v>
      </c>
      <c r="L66" s="10">
        <v>23.1</v>
      </c>
      <c r="N66" s="36"/>
      <c r="O66" s="36"/>
      <c r="P66" s="36"/>
    </row>
    <row r="67" spans="1:16" ht="12.75">
      <c r="A67" s="17">
        <v>38231</v>
      </c>
      <c r="B67" s="16">
        <v>0.3020833333333333</v>
      </c>
      <c r="C67" s="4">
        <v>0</v>
      </c>
      <c r="D67" s="4">
        <v>8.3</v>
      </c>
      <c r="E67" s="19">
        <f t="shared" si="6"/>
        <v>0.9255567775203752</v>
      </c>
      <c r="F67" s="4">
        <v>20.7</v>
      </c>
      <c r="G67" s="5"/>
      <c r="H67" s="16">
        <v>0.5458333333333333</v>
      </c>
      <c r="I67" s="4">
        <v>0</v>
      </c>
      <c r="J67" s="4">
        <v>8.8</v>
      </c>
      <c r="K67" s="19">
        <f>J67/(EXP(-139.34411+(157570.1/(273.15+L67))-(66423080/(273.15+L67)^2)+(12438000000/(273.15+L67)^3)-(862194900000/(273.15+L67)^4)))</f>
        <v>0.9890298694233763</v>
      </c>
      <c r="L67" s="4">
        <v>21.1</v>
      </c>
      <c r="N67" s="36"/>
      <c r="O67" s="36"/>
      <c r="P67" s="36"/>
    </row>
    <row r="68" spans="1:12" ht="12.75">
      <c r="A68" s="21"/>
      <c r="B68" s="22"/>
      <c r="C68" s="23"/>
      <c r="D68" s="23"/>
      <c r="E68" s="24"/>
      <c r="F68" s="23"/>
      <c r="G68" s="23"/>
      <c r="H68" s="22"/>
      <c r="I68" s="23"/>
      <c r="J68" s="23"/>
      <c r="K68" s="24"/>
      <c r="L68" s="23"/>
    </row>
    <row r="69" spans="1:12" ht="12.75">
      <c r="A69" s="21"/>
      <c r="B69" s="22"/>
      <c r="C69" s="23"/>
      <c r="D69" s="23"/>
      <c r="E69" s="24"/>
      <c r="F69" s="23"/>
      <c r="G69" s="23"/>
      <c r="H69" s="22"/>
      <c r="I69" s="23"/>
      <c r="J69" s="23"/>
      <c r="K69" s="24"/>
      <c r="L69" s="23"/>
    </row>
    <row r="71" ht="12.75">
      <c r="A71" s="1" t="s">
        <v>15</v>
      </c>
    </row>
    <row r="72" spans="1:12" ht="12.75">
      <c r="A72" s="41" t="s">
        <v>16</v>
      </c>
      <c r="B72" s="43" t="s">
        <v>5</v>
      </c>
      <c r="C72" s="44"/>
      <c r="D72" s="44"/>
      <c r="E72" s="44"/>
      <c r="F72" s="45"/>
      <c r="G72" s="3"/>
      <c r="H72" s="43" t="s">
        <v>6</v>
      </c>
      <c r="I72" s="44"/>
      <c r="J72" s="44"/>
      <c r="K72" s="44"/>
      <c r="L72" s="45"/>
    </row>
    <row r="73" spans="1:12" ht="12.75">
      <c r="A73" s="42"/>
      <c r="B73" s="4" t="s">
        <v>2</v>
      </c>
      <c r="C73" s="4" t="s">
        <v>9</v>
      </c>
      <c r="D73" s="4" t="s">
        <v>7</v>
      </c>
      <c r="E73" s="4" t="s">
        <v>8</v>
      </c>
      <c r="F73" s="4" t="s">
        <v>4</v>
      </c>
      <c r="G73" s="5"/>
      <c r="H73" s="4" t="s">
        <v>2</v>
      </c>
      <c r="I73" s="4" t="s">
        <v>9</v>
      </c>
      <c r="J73" s="4" t="s">
        <v>3</v>
      </c>
      <c r="K73" s="4" t="s">
        <v>8</v>
      </c>
      <c r="L73" s="4" t="s">
        <v>4</v>
      </c>
    </row>
    <row r="74" spans="1:16" ht="12.75">
      <c r="A74" s="46">
        <v>38161</v>
      </c>
      <c r="B74" s="49">
        <v>0.3104166666666667</v>
      </c>
      <c r="C74" s="10">
        <v>0</v>
      </c>
      <c r="D74" s="11">
        <v>7.7</v>
      </c>
      <c r="E74" s="9">
        <f aca="true" t="shared" si="7" ref="E74:E98">D74/(EXP(-139.34411+(157570.1/(273.15+F74))-(66423080/(273.15+F74)^2)+(12438000000/(273.15+F74)^3)-(862194900000/(273.15+F74)^4)))</f>
        <v>0.8367786362062434</v>
      </c>
      <c r="F74" s="10">
        <v>19.4</v>
      </c>
      <c r="G74" s="5"/>
      <c r="H74" s="49">
        <v>0.65625</v>
      </c>
      <c r="I74" s="10">
        <v>0</v>
      </c>
      <c r="J74" s="11">
        <v>8.8</v>
      </c>
      <c r="K74" s="9">
        <f aca="true" t="shared" si="8" ref="K74:K98">J74/(EXP(-139.34411+(157570.1/(273.15+L74))-(66423080/(273.15+L74)^2)+(12438000000/(273.15+L74)^3)-(862194900000/(273.15+L74)^4)))</f>
        <v>0.9716846056210645</v>
      </c>
      <c r="L74" s="10">
        <v>20.2</v>
      </c>
      <c r="N74" s="36"/>
      <c r="O74" s="36"/>
      <c r="P74" s="36"/>
    </row>
    <row r="75" spans="1:14" ht="12.75">
      <c r="A75" s="52"/>
      <c r="B75" s="52"/>
      <c r="C75" s="5">
        <v>1</v>
      </c>
      <c r="D75" s="12">
        <v>7.8</v>
      </c>
      <c r="E75" s="13">
        <f t="shared" si="7"/>
        <v>0.8476458912219089</v>
      </c>
      <c r="F75" s="5">
        <v>19.4</v>
      </c>
      <c r="G75" s="5"/>
      <c r="H75" s="52"/>
      <c r="I75" s="5">
        <v>1</v>
      </c>
      <c r="J75" s="12">
        <v>8.8</v>
      </c>
      <c r="K75" s="13">
        <f t="shared" si="8"/>
        <v>0.969761173075718</v>
      </c>
      <c r="L75" s="5">
        <v>20.1</v>
      </c>
      <c r="N75" s="36"/>
    </row>
    <row r="76" spans="1:14" ht="12.75">
      <c r="A76" s="53"/>
      <c r="B76" s="53"/>
      <c r="C76" s="5">
        <v>2</v>
      </c>
      <c r="D76" s="12">
        <v>7.8</v>
      </c>
      <c r="E76" s="13">
        <f t="shared" si="7"/>
        <v>0.8476458912219089</v>
      </c>
      <c r="F76" s="5">
        <v>19.4</v>
      </c>
      <c r="G76" s="5"/>
      <c r="H76" s="53"/>
      <c r="I76" s="5">
        <v>2</v>
      </c>
      <c r="J76" s="12">
        <v>8.8</v>
      </c>
      <c r="K76" s="13">
        <f t="shared" si="8"/>
        <v>0.9678385019018795</v>
      </c>
      <c r="L76" s="12">
        <v>20</v>
      </c>
      <c r="N76" s="36"/>
    </row>
    <row r="77" spans="1:16" ht="12.75">
      <c r="A77" s="46">
        <v>38168</v>
      </c>
      <c r="B77" s="49">
        <v>0.30416666666666664</v>
      </c>
      <c r="C77" s="10">
        <v>0</v>
      </c>
      <c r="D77" s="11">
        <v>8</v>
      </c>
      <c r="E77" s="9">
        <f t="shared" si="7"/>
        <v>0.8781059923854133</v>
      </c>
      <c r="F77" s="10">
        <v>19.9</v>
      </c>
      <c r="G77" s="5"/>
      <c r="H77" s="49">
        <v>0.5604166666666667</v>
      </c>
      <c r="I77" s="10">
        <v>0</v>
      </c>
      <c r="J77" s="11">
        <v>8.7</v>
      </c>
      <c r="K77" s="9">
        <f t="shared" si="8"/>
        <v>0.9682565752726965</v>
      </c>
      <c r="L77" s="11">
        <v>20.6</v>
      </c>
      <c r="N77" s="36"/>
      <c r="O77" s="36"/>
      <c r="P77" s="36"/>
    </row>
    <row r="78" spans="1:14" ht="12.75">
      <c r="A78" s="52"/>
      <c r="B78" s="52"/>
      <c r="C78" s="5">
        <v>1</v>
      </c>
      <c r="D78" s="12">
        <v>8.1</v>
      </c>
      <c r="E78" s="13">
        <f t="shared" si="7"/>
        <v>0.8890823172902309</v>
      </c>
      <c r="F78" s="5">
        <v>19.9</v>
      </c>
      <c r="G78" s="5"/>
      <c r="H78" s="52"/>
      <c r="I78" s="5">
        <v>1</v>
      </c>
      <c r="J78" s="12">
        <v>8.8</v>
      </c>
      <c r="K78" s="13">
        <f t="shared" si="8"/>
        <v>0.9832412241350187</v>
      </c>
      <c r="L78" s="12">
        <v>20.8</v>
      </c>
      <c r="N78" s="36"/>
    </row>
    <row r="79" spans="1:14" ht="12.75">
      <c r="A79" s="53"/>
      <c r="B79" s="53"/>
      <c r="C79" s="5">
        <v>2</v>
      </c>
      <c r="D79" s="12">
        <v>8.1</v>
      </c>
      <c r="E79" s="13">
        <f t="shared" si="7"/>
        <v>0.8890823172902309</v>
      </c>
      <c r="F79" s="5">
        <v>19.9</v>
      </c>
      <c r="G79" s="5"/>
      <c r="H79" s="53"/>
      <c r="I79" s="5">
        <v>2</v>
      </c>
      <c r="J79" s="12">
        <v>8.8</v>
      </c>
      <c r="K79" s="13">
        <f t="shared" si="8"/>
        <v>0.9774594771695518</v>
      </c>
      <c r="L79" s="12">
        <v>20.5</v>
      </c>
      <c r="N79" s="36"/>
    </row>
    <row r="80" spans="1:16" ht="12.75">
      <c r="A80" s="46">
        <v>38175</v>
      </c>
      <c r="B80" s="49">
        <v>0.2833333333333333</v>
      </c>
      <c r="C80" s="10">
        <v>0</v>
      </c>
      <c r="D80" s="10">
        <v>7.1</v>
      </c>
      <c r="E80" s="9">
        <f t="shared" si="7"/>
        <v>0.8026432535257852</v>
      </c>
      <c r="F80" s="11">
        <v>21.4</v>
      </c>
      <c r="G80" s="5"/>
      <c r="H80" s="49">
        <v>0.58125</v>
      </c>
      <c r="I80" s="10">
        <v>0</v>
      </c>
      <c r="J80" s="10">
        <v>7.8</v>
      </c>
      <c r="K80" s="9">
        <f t="shared" si="8"/>
        <v>0.9265604277411534</v>
      </c>
      <c r="L80" s="10">
        <v>24</v>
      </c>
      <c r="N80" s="36"/>
      <c r="O80" s="36"/>
      <c r="P80" s="36"/>
    </row>
    <row r="81" spans="1:14" ht="12.75">
      <c r="A81" s="52"/>
      <c r="B81" s="52"/>
      <c r="C81" s="5">
        <v>1</v>
      </c>
      <c r="D81" s="5">
        <v>7.2</v>
      </c>
      <c r="E81" s="13">
        <f t="shared" si="7"/>
        <v>0.8139480880824865</v>
      </c>
      <c r="F81" s="12">
        <v>21.4</v>
      </c>
      <c r="G81" s="5"/>
      <c r="H81" s="52"/>
      <c r="I81" s="5">
        <v>1</v>
      </c>
      <c r="J81" s="5">
        <v>7.8</v>
      </c>
      <c r="K81" s="13">
        <f t="shared" si="8"/>
        <v>0.9265604277411534</v>
      </c>
      <c r="L81" s="5">
        <v>24</v>
      </c>
      <c r="N81" s="36"/>
    </row>
    <row r="82" spans="1:14" ht="12.75">
      <c r="A82" s="52"/>
      <c r="B82" s="52"/>
      <c r="C82" s="5">
        <v>2</v>
      </c>
      <c r="D82" s="5">
        <v>7.1</v>
      </c>
      <c r="E82" s="13">
        <f t="shared" si="7"/>
        <v>0.8026432535257852</v>
      </c>
      <c r="F82" s="12">
        <v>21.4</v>
      </c>
      <c r="G82" s="5"/>
      <c r="H82" s="52"/>
      <c r="I82" s="5">
        <v>2</v>
      </c>
      <c r="J82" s="5">
        <v>7.7</v>
      </c>
      <c r="K82" s="13">
        <f t="shared" si="8"/>
        <v>0.889118751746228</v>
      </c>
      <c r="L82" s="5">
        <v>22.5</v>
      </c>
      <c r="N82" s="36"/>
    </row>
    <row r="83" spans="1:14" ht="12.75">
      <c r="A83" s="53"/>
      <c r="B83" s="53"/>
      <c r="C83" s="5">
        <v>3</v>
      </c>
      <c r="D83" s="5"/>
      <c r="E83" s="13"/>
      <c r="F83" s="12"/>
      <c r="G83" s="5"/>
      <c r="H83" s="53"/>
      <c r="I83" s="5">
        <v>3</v>
      </c>
      <c r="J83" s="5">
        <v>7.7</v>
      </c>
      <c r="K83" s="25">
        <f t="shared" si="8"/>
        <v>0.889118751746228</v>
      </c>
      <c r="L83" s="5">
        <v>22.5</v>
      </c>
      <c r="N83" s="36"/>
    </row>
    <row r="84" spans="1:16" ht="12.75">
      <c r="A84" s="46">
        <v>38182</v>
      </c>
      <c r="B84" s="49">
        <v>0.3069444444444444</v>
      </c>
      <c r="C84" s="10">
        <v>0</v>
      </c>
      <c r="D84" s="10">
        <v>7.8</v>
      </c>
      <c r="E84" s="9">
        <f t="shared" si="7"/>
        <v>0.8886360083617416</v>
      </c>
      <c r="F84" s="10">
        <v>21.8</v>
      </c>
      <c r="G84" s="5"/>
      <c r="H84" s="49">
        <v>0.607638888888889</v>
      </c>
      <c r="I84" s="10">
        <v>0</v>
      </c>
      <c r="J84" s="10">
        <v>8</v>
      </c>
      <c r="K84" s="9">
        <f t="shared" si="8"/>
        <v>0.9096617925869191</v>
      </c>
      <c r="L84" s="10">
        <v>21.7</v>
      </c>
      <c r="N84" s="36"/>
      <c r="O84" s="36"/>
      <c r="P84" s="36"/>
    </row>
    <row r="85" spans="1:14" ht="12.75">
      <c r="A85" s="47"/>
      <c r="B85" s="55"/>
      <c r="C85" s="5">
        <v>1</v>
      </c>
      <c r="D85" s="5">
        <v>7.8</v>
      </c>
      <c r="E85" s="13">
        <f t="shared" si="7"/>
        <v>0.890352459409344</v>
      </c>
      <c r="F85" s="5">
        <v>21.9</v>
      </c>
      <c r="G85" s="5"/>
      <c r="H85" s="55"/>
      <c r="I85" s="5">
        <v>1</v>
      </c>
      <c r="J85" s="5">
        <v>8</v>
      </c>
      <c r="K85" s="13">
        <f t="shared" si="8"/>
        <v>0.9114215470376837</v>
      </c>
      <c r="L85" s="5">
        <v>21.8</v>
      </c>
      <c r="N85" s="36"/>
    </row>
    <row r="86" spans="1:14" ht="12.75">
      <c r="A86" s="48"/>
      <c r="B86" s="54"/>
      <c r="C86" s="14">
        <v>2</v>
      </c>
      <c r="D86" s="14">
        <v>7.7</v>
      </c>
      <c r="E86" s="25">
        <f t="shared" si="7"/>
        <v>0.8789376842887114</v>
      </c>
      <c r="F86" s="14">
        <v>21.9</v>
      </c>
      <c r="G86" s="5"/>
      <c r="H86" s="54"/>
      <c r="I86" s="14">
        <v>2</v>
      </c>
      <c r="J86" s="14"/>
      <c r="K86" s="25"/>
      <c r="L86" s="14"/>
      <c r="N86" s="36"/>
    </row>
    <row r="87" spans="1:16" ht="12.75">
      <c r="A87" s="46">
        <v>38189</v>
      </c>
      <c r="B87" s="49">
        <v>0.3055555555555555</v>
      </c>
      <c r="C87" s="10">
        <v>0</v>
      </c>
      <c r="D87" s="5">
        <v>7.5</v>
      </c>
      <c r="E87" s="9">
        <f t="shared" si="7"/>
        <v>0.8792847754467124</v>
      </c>
      <c r="F87" s="5">
        <v>23.3</v>
      </c>
      <c r="G87" s="5"/>
      <c r="H87" s="49">
        <v>0.5993055555555555</v>
      </c>
      <c r="I87" s="10">
        <v>0</v>
      </c>
      <c r="J87" s="5">
        <v>7.9</v>
      </c>
      <c r="K87" s="9">
        <f>J87/(EXP(-139.34411+(157570.1/(273.15+L87))-(66423080/(273.15+L87)^2)+(12438000000/(273.15+L87)^3)-(862194900000/(273.15+L87)^4)))</f>
        <v>0.947218422199889</v>
      </c>
      <c r="L87" s="5">
        <v>24.5</v>
      </c>
      <c r="N87" s="36"/>
      <c r="O87" s="36"/>
      <c r="P87" s="36"/>
    </row>
    <row r="88" spans="1:14" ht="12.75">
      <c r="A88" s="52"/>
      <c r="B88" s="52"/>
      <c r="C88" s="5">
        <v>1</v>
      </c>
      <c r="D88" s="5">
        <v>7.5</v>
      </c>
      <c r="E88" s="13">
        <f t="shared" si="7"/>
        <v>0.8792847754467124</v>
      </c>
      <c r="F88" s="5">
        <v>23.3</v>
      </c>
      <c r="G88" s="5"/>
      <c r="H88" s="52"/>
      <c r="I88" s="5">
        <v>1</v>
      </c>
      <c r="J88" s="5">
        <v>7.8</v>
      </c>
      <c r="K88" s="13">
        <f>J88/(EXP(-139.34411+(157570.1/(273.15+L88))-(66423080/(273.15+L88)^2)+(12438000000/(273.15+L88)^3)-(862194900000/(273.15+L88)^4)))</f>
        <v>0.9265604277411534</v>
      </c>
      <c r="L88" s="12">
        <v>24</v>
      </c>
      <c r="N88" s="36"/>
    </row>
    <row r="89" spans="1:14" ht="12.75">
      <c r="A89" s="53"/>
      <c r="B89" s="53"/>
      <c r="C89" s="14">
        <v>2</v>
      </c>
      <c r="D89" s="18"/>
      <c r="E89" s="25"/>
      <c r="F89" s="14"/>
      <c r="G89" s="5"/>
      <c r="H89" s="53"/>
      <c r="I89" s="14">
        <v>2</v>
      </c>
      <c r="J89" s="14">
        <v>7.8</v>
      </c>
      <c r="K89" s="25">
        <f>J89/(EXP(-139.34411+(157570.1/(273.15+L89))-(66423080/(273.15+L89)^2)+(12438000000/(273.15+L89)^3)-(862194900000/(273.15+L89)^4)))</f>
        <v>0.9265604277411534</v>
      </c>
      <c r="L89" s="18">
        <v>24</v>
      </c>
      <c r="N89" s="36"/>
    </row>
    <row r="90" spans="1:16" ht="12.75">
      <c r="A90" s="46">
        <v>38196</v>
      </c>
      <c r="B90" s="49">
        <v>0.31527777777777777</v>
      </c>
      <c r="C90" s="10">
        <v>0</v>
      </c>
      <c r="D90" s="10">
        <v>7.4</v>
      </c>
      <c r="E90" s="9">
        <f t="shared" si="7"/>
        <v>0.8300609876591508</v>
      </c>
      <c r="F90" s="11">
        <v>21</v>
      </c>
      <c r="G90" s="5"/>
      <c r="H90" s="49">
        <v>0.6145833333333334</v>
      </c>
      <c r="I90" s="10">
        <v>0</v>
      </c>
      <c r="J90" s="11">
        <v>8.2</v>
      </c>
      <c r="K90" s="9">
        <f t="shared" si="8"/>
        <v>0.9233954358064935</v>
      </c>
      <c r="L90" s="10">
        <v>21.2</v>
      </c>
      <c r="N90" s="36"/>
      <c r="O90" s="36"/>
      <c r="P90" s="36"/>
    </row>
    <row r="91" spans="1:14" ht="12.75">
      <c r="A91" s="52"/>
      <c r="B91" s="52"/>
      <c r="C91" s="5">
        <v>1</v>
      </c>
      <c r="D91" s="5">
        <v>7.5</v>
      </c>
      <c r="E91" s="13">
        <f t="shared" si="7"/>
        <v>0.8412780280329231</v>
      </c>
      <c r="F91" s="12">
        <v>21</v>
      </c>
      <c r="G91" s="5"/>
      <c r="H91" s="52"/>
      <c r="I91" s="5">
        <v>1</v>
      </c>
      <c r="J91" s="12">
        <v>8</v>
      </c>
      <c r="K91" s="13">
        <f t="shared" si="8"/>
        <v>0.9008735959087742</v>
      </c>
      <c r="L91" s="5">
        <v>21.2</v>
      </c>
      <c r="N91" s="36"/>
    </row>
    <row r="92" spans="1:14" ht="12.75">
      <c r="A92" s="53"/>
      <c r="B92" s="53"/>
      <c r="C92" s="5">
        <v>2</v>
      </c>
      <c r="D92" s="5">
        <v>7.4</v>
      </c>
      <c r="E92" s="13">
        <f t="shared" si="7"/>
        <v>0.8300609876591508</v>
      </c>
      <c r="F92" s="12">
        <v>21</v>
      </c>
      <c r="G92" s="5"/>
      <c r="H92" s="53"/>
      <c r="I92" s="5">
        <v>2</v>
      </c>
      <c r="J92" s="12">
        <v>8</v>
      </c>
      <c r="K92" s="13">
        <f t="shared" si="8"/>
        <v>0.9008735959087742</v>
      </c>
      <c r="L92" s="5">
        <v>21.2</v>
      </c>
      <c r="N92" s="36"/>
    </row>
    <row r="93" spans="1:16" ht="12.75">
      <c r="A93" s="46">
        <v>38203</v>
      </c>
      <c r="B93" s="49">
        <v>0.2972222222222222</v>
      </c>
      <c r="C93" s="10">
        <v>0</v>
      </c>
      <c r="D93" s="10">
        <v>6.8</v>
      </c>
      <c r="E93" s="9">
        <f t="shared" si="7"/>
        <v>0.8168405205746125</v>
      </c>
      <c r="F93" s="10">
        <v>24.6</v>
      </c>
      <c r="G93" s="5"/>
      <c r="H93" s="49">
        <v>0.6145833333333334</v>
      </c>
      <c r="I93" s="10">
        <v>0</v>
      </c>
      <c r="J93" s="11">
        <v>7.9</v>
      </c>
      <c r="K93" s="9">
        <f t="shared" si="8"/>
        <v>0.9683661031278189</v>
      </c>
      <c r="L93" s="10">
        <v>25.7</v>
      </c>
      <c r="N93" s="36"/>
      <c r="O93" s="36"/>
      <c r="P93" s="36"/>
    </row>
    <row r="94" spans="1:14" ht="12.75">
      <c r="A94" s="52"/>
      <c r="B94" s="52"/>
      <c r="C94" s="5">
        <v>1</v>
      </c>
      <c r="D94" s="5">
        <v>6.8</v>
      </c>
      <c r="E94" s="13">
        <f t="shared" si="7"/>
        <v>0.8183544465020571</v>
      </c>
      <c r="F94" s="5">
        <v>24.7</v>
      </c>
      <c r="G94" s="5"/>
      <c r="H94" s="52"/>
      <c r="I94" s="5">
        <v>1</v>
      </c>
      <c r="J94" s="12">
        <v>7.9</v>
      </c>
      <c r="K94" s="13">
        <f t="shared" si="8"/>
        <v>0.9683661031278189</v>
      </c>
      <c r="L94" s="5">
        <v>25.7</v>
      </c>
      <c r="N94" s="36"/>
    </row>
    <row r="95" spans="1:14" ht="12.75">
      <c r="A95" s="53"/>
      <c r="B95" s="53"/>
      <c r="C95" s="5">
        <v>2</v>
      </c>
      <c r="D95" s="5">
        <v>6.7</v>
      </c>
      <c r="E95" s="13">
        <f t="shared" si="7"/>
        <v>0.8078121323662388</v>
      </c>
      <c r="F95" s="5">
        <v>24.8</v>
      </c>
      <c r="G95" s="5"/>
      <c r="H95" s="53"/>
      <c r="I95" s="5">
        <v>2</v>
      </c>
      <c r="J95" s="12">
        <v>7.9</v>
      </c>
      <c r="K95" s="13">
        <f t="shared" si="8"/>
        <v>0.9683661031278189</v>
      </c>
      <c r="L95" s="5">
        <v>25.7</v>
      </c>
      <c r="N95" s="36"/>
    </row>
    <row r="96" spans="1:16" ht="12.75">
      <c r="A96" s="46">
        <v>38210</v>
      </c>
      <c r="B96" s="49">
        <v>0.29375</v>
      </c>
      <c r="C96" s="10">
        <v>0</v>
      </c>
      <c r="D96" s="10">
        <v>7.8</v>
      </c>
      <c r="E96" s="9">
        <f t="shared" si="7"/>
        <v>0.890352459409344</v>
      </c>
      <c r="F96" s="10">
        <v>21.9</v>
      </c>
      <c r="G96" s="5"/>
      <c r="H96" s="49">
        <v>0.6208333333333333</v>
      </c>
      <c r="I96" s="10">
        <v>0</v>
      </c>
      <c r="J96" s="10">
        <v>8.8</v>
      </c>
      <c r="K96" s="9">
        <f t="shared" si="8"/>
        <v>1.0103144274024545</v>
      </c>
      <c r="L96" s="10">
        <v>22.2</v>
      </c>
      <c r="N96" s="36"/>
      <c r="O96" s="36"/>
      <c r="P96" s="36"/>
    </row>
    <row r="97" spans="1:14" ht="12.75">
      <c r="A97" s="52"/>
      <c r="B97" s="52"/>
      <c r="C97" s="5">
        <v>1</v>
      </c>
      <c r="D97" s="5">
        <v>7.8</v>
      </c>
      <c r="E97" s="13">
        <f t="shared" si="7"/>
        <v>0.890352459409344</v>
      </c>
      <c r="F97" s="5">
        <v>21.9</v>
      </c>
      <c r="G97" s="5"/>
      <c r="H97" s="52"/>
      <c r="I97" s="5">
        <v>1</v>
      </c>
      <c r="J97" s="5">
        <v>8.7</v>
      </c>
      <c r="K97" s="13">
        <f t="shared" si="8"/>
        <v>0.9988335816365174</v>
      </c>
      <c r="L97" s="5">
        <v>22.2</v>
      </c>
      <c r="N97" s="36"/>
    </row>
    <row r="98" spans="1:14" ht="12.75">
      <c r="A98" s="53"/>
      <c r="B98" s="53"/>
      <c r="C98" s="14">
        <v>2</v>
      </c>
      <c r="D98" s="14">
        <v>7.8</v>
      </c>
      <c r="E98" s="13">
        <f t="shared" si="7"/>
        <v>0.890352459409344</v>
      </c>
      <c r="F98" s="14">
        <v>21.9</v>
      </c>
      <c r="G98" s="5"/>
      <c r="H98" s="53"/>
      <c r="I98" s="14">
        <v>2</v>
      </c>
      <c r="J98" s="14">
        <v>8.7</v>
      </c>
      <c r="K98" s="13">
        <f t="shared" si="8"/>
        <v>0.9969167584390113</v>
      </c>
      <c r="L98" s="14">
        <v>22.1</v>
      </c>
      <c r="N98" s="36"/>
    </row>
    <row r="99" spans="1:16" ht="12.75">
      <c r="A99" s="46">
        <v>38231</v>
      </c>
      <c r="B99" s="49">
        <v>0.2777777777777778</v>
      </c>
      <c r="C99" s="10">
        <v>0</v>
      </c>
      <c r="D99" s="10">
        <v>7.7</v>
      </c>
      <c r="E99" s="9">
        <f>D99/(EXP(-139.34411+(157570.1/(273.15+F99))-(66423080/(273.15+F99)^2)+(12438000000/(273.15+F99)^3)-(862194900000/(273.15+F99)^4)))</f>
        <v>0.8840251239771477</v>
      </c>
      <c r="F99" s="10">
        <v>22.2</v>
      </c>
      <c r="G99" s="5"/>
      <c r="H99" s="49">
        <v>0.5694444444444444</v>
      </c>
      <c r="I99" s="10">
        <v>0</v>
      </c>
      <c r="J99" s="10">
        <v>8</v>
      </c>
      <c r="K99" s="9">
        <f>J99/(EXP(-139.34411+(157570.1/(273.15+L99))-(66423080/(273.15+L99)^2)+(12438000000/(273.15+L99)^3)-(862194900000/(273.15+L99)^4)))</f>
        <v>0.9149431818784755</v>
      </c>
      <c r="L99" s="10">
        <v>22</v>
      </c>
      <c r="N99" s="36"/>
      <c r="O99" s="36"/>
      <c r="P99" s="36"/>
    </row>
    <row r="100" spans="1:16" ht="12.75">
      <c r="A100" s="52"/>
      <c r="B100" s="52"/>
      <c r="C100" s="5">
        <v>1</v>
      </c>
      <c r="D100" s="5">
        <v>7.7</v>
      </c>
      <c r="E100" s="13">
        <f>D100/(EXP(-139.34411+(157570.1/(273.15+F100))-(66423080/(273.15+F100)^2)+(12438000000/(273.15+F100)^3)-(862194900000/(273.15+F100)^4)))</f>
        <v>0.885722310197206</v>
      </c>
      <c r="F100" s="5">
        <v>22.3</v>
      </c>
      <c r="G100" s="5"/>
      <c r="H100" s="52"/>
      <c r="I100" s="5">
        <v>1</v>
      </c>
      <c r="J100" s="5">
        <v>7.9</v>
      </c>
      <c r="K100" s="13">
        <f>J100/(EXP(-139.34411+(157570.1/(273.15+L100))-(66423080/(273.15+L100)^2)+(12438000000/(273.15+L100)^3)-(862194900000/(273.15+L100)^4)))</f>
        <v>0.9052462519158839</v>
      </c>
      <c r="L100" s="5">
        <v>22.1</v>
      </c>
      <c r="N100" s="36"/>
      <c r="P100" s="36"/>
    </row>
    <row r="101" spans="1:14" ht="12.75">
      <c r="A101" s="53"/>
      <c r="B101" s="53"/>
      <c r="C101" s="14">
        <v>2</v>
      </c>
      <c r="D101" s="14">
        <v>7.7</v>
      </c>
      <c r="E101" s="25">
        <f>D101/(EXP(-139.34411+(157570.1/(273.15+F101))-(66423080/(273.15+F101)^2)+(12438000000/(273.15+F101)^3)-(862194900000/(273.15+F101)^4)))</f>
        <v>0.885722310197206</v>
      </c>
      <c r="F101" s="14">
        <v>22.3</v>
      </c>
      <c r="G101" s="5"/>
      <c r="H101" s="53"/>
      <c r="I101" s="14">
        <v>2</v>
      </c>
      <c r="J101" s="14">
        <v>7.9</v>
      </c>
      <c r="K101" s="25">
        <f>J101/(EXP(-139.34411+(157570.1/(273.15+L101))-(66423080/(273.15+L101)^2)+(12438000000/(273.15+L101)^3)-(862194900000/(273.15+L101)^4)))</f>
        <v>0.9052462519158839</v>
      </c>
      <c r="L101" s="14">
        <v>22.1</v>
      </c>
      <c r="N101" s="36"/>
    </row>
    <row r="105" ht="12.75">
      <c r="A105" s="1" t="s">
        <v>0</v>
      </c>
    </row>
    <row r="106" ht="12.75">
      <c r="A106" s="1" t="s">
        <v>17</v>
      </c>
    </row>
    <row r="107" spans="1:12" ht="12.75">
      <c r="A107" s="56" t="s">
        <v>18</v>
      </c>
      <c r="B107" s="43" t="s">
        <v>5</v>
      </c>
      <c r="C107" s="44"/>
      <c r="D107" s="44"/>
      <c r="E107" s="44"/>
      <c r="F107" s="45"/>
      <c r="G107" s="3"/>
      <c r="H107" s="43" t="s">
        <v>6</v>
      </c>
      <c r="I107" s="44"/>
      <c r="J107" s="44"/>
      <c r="K107" s="44"/>
      <c r="L107" s="45"/>
    </row>
    <row r="108" spans="1:12" ht="12.75">
      <c r="A108" s="57"/>
      <c r="B108" s="4" t="s">
        <v>2</v>
      </c>
      <c r="C108" s="4" t="s">
        <v>9</v>
      </c>
      <c r="D108" s="4" t="s">
        <v>7</v>
      </c>
      <c r="E108" s="4" t="s">
        <v>8</v>
      </c>
      <c r="F108" s="4" t="s">
        <v>4</v>
      </c>
      <c r="G108" s="5"/>
      <c r="H108" s="4" t="s">
        <v>2</v>
      </c>
      <c r="I108" s="4" t="s">
        <v>9</v>
      </c>
      <c r="J108" s="4" t="s">
        <v>3</v>
      </c>
      <c r="K108" s="4" t="s">
        <v>8</v>
      </c>
      <c r="L108" s="4" t="s">
        <v>4</v>
      </c>
    </row>
    <row r="109" spans="1:16" ht="12.75">
      <c r="A109" s="46">
        <v>38161</v>
      </c>
      <c r="B109" s="49">
        <v>0.2777777777777778</v>
      </c>
      <c r="C109" s="10">
        <v>0</v>
      </c>
      <c r="D109" s="11">
        <v>7.4</v>
      </c>
      <c r="E109" s="9">
        <f aca="true" t="shared" si="9" ref="E109:E117">D109/(EXP(-139.34411+(157570.1/(273.15+F109))-(66423080/(273.15+F109)^2)+(12438000000/(273.15+F109)^3)-(862194900000/(273.15+F109)^4)))</f>
        <v>0.8138641947811258</v>
      </c>
      <c r="F109" s="11">
        <v>20</v>
      </c>
      <c r="G109" s="5"/>
      <c r="H109" s="49">
        <v>0.6715277777777778</v>
      </c>
      <c r="I109" s="10">
        <v>0</v>
      </c>
      <c r="J109" s="11">
        <v>8.8</v>
      </c>
      <c r="K109" s="9">
        <f aca="true" t="shared" si="10" ref="K109:K116">J109/(EXP(-139.34411+(157570.1/(273.15+L109))-(66423080/(273.15+L109)^2)+(12438000000/(273.15+L109)^3)-(862194900000/(273.15+L109)^4)))</f>
        <v>0.9909609554996517</v>
      </c>
      <c r="L109" s="10">
        <v>21.2</v>
      </c>
      <c r="N109" s="36"/>
      <c r="O109" s="36"/>
      <c r="P109" s="36"/>
    </row>
    <row r="110" spans="1:14" ht="12.75">
      <c r="A110" s="52"/>
      <c r="B110" s="52"/>
      <c r="C110" s="5">
        <v>1</v>
      </c>
      <c r="D110" s="12">
        <v>7.5</v>
      </c>
      <c r="E110" s="13">
        <f t="shared" si="9"/>
        <v>0.8265009997804413</v>
      </c>
      <c r="F110" s="5">
        <v>20.1</v>
      </c>
      <c r="G110" s="5"/>
      <c r="H110" s="52"/>
      <c r="I110" s="5">
        <v>1</v>
      </c>
      <c r="J110" s="12">
        <v>8.8</v>
      </c>
      <c r="K110" s="13">
        <f t="shared" si="10"/>
        <v>0.9909609554996517</v>
      </c>
      <c r="L110" s="5">
        <v>21.2</v>
      </c>
      <c r="N110" s="36"/>
    </row>
    <row r="111" spans="1:14" ht="12.75">
      <c r="A111" s="53"/>
      <c r="B111" s="53"/>
      <c r="C111" s="14">
        <v>2</v>
      </c>
      <c r="D111" s="18">
        <v>7.7</v>
      </c>
      <c r="E111" s="25">
        <f t="shared" si="9"/>
        <v>0.8485410264412532</v>
      </c>
      <c r="F111" s="14">
        <v>20.1</v>
      </c>
      <c r="G111" s="5"/>
      <c r="H111" s="53"/>
      <c r="I111" s="14">
        <v>2</v>
      </c>
      <c r="J111" s="18">
        <v>8.8</v>
      </c>
      <c r="K111" s="25">
        <f t="shared" si="10"/>
        <v>0.9909609554996517</v>
      </c>
      <c r="L111" s="18">
        <v>21.2</v>
      </c>
      <c r="N111" s="36"/>
    </row>
    <row r="112" spans="1:16" ht="12.75">
      <c r="A112" s="46">
        <v>38168</v>
      </c>
      <c r="B112" s="49">
        <v>0.2708333333333333</v>
      </c>
      <c r="C112" s="10">
        <v>0</v>
      </c>
      <c r="D112" s="11">
        <v>7.5</v>
      </c>
      <c r="E112" s="9">
        <f t="shared" si="9"/>
        <v>0.8314208156567461</v>
      </c>
      <c r="F112" s="10">
        <v>20.4</v>
      </c>
      <c r="G112" s="5"/>
      <c r="H112" s="49">
        <v>0.6145833333333334</v>
      </c>
      <c r="I112" s="10">
        <v>0</v>
      </c>
      <c r="J112" s="11">
        <v>8.2</v>
      </c>
      <c r="K112" s="9">
        <f t="shared" si="10"/>
        <v>0.9215960146899641</v>
      </c>
      <c r="L112" s="10">
        <v>21.1</v>
      </c>
      <c r="N112" s="36"/>
      <c r="O112" s="36"/>
      <c r="P112" s="36"/>
    </row>
    <row r="113" spans="1:14" ht="12.75">
      <c r="A113" s="52"/>
      <c r="B113" s="52"/>
      <c r="C113" s="5">
        <v>1</v>
      </c>
      <c r="D113" s="12">
        <v>7.6</v>
      </c>
      <c r="E113" s="13">
        <f t="shared" si="9"/>
        <v>0.8441695484646129</v>
      </c>
      <c r="F113" s="5">
        <v>20.5</v>
      </c>
      <c r="G113" s="5"/>
      <c r="H113" s="52"/>
      <c r="I113" s="5">
        <v>1</v>
      </c>
      <c r="J113" s="12">
        <v>8.2</v>
      </c>
      <c r="K113" s="13">
        <f t="shared" si="10"/>
        <v>0.9215960146899641</v>
      </c>
      <c r="L113" s="5">
        <v>21.1</v>
      </c>
      <c r="N113" s="36"/>
    </row>
    <row r="114" spans="1:14" ht="12.75">
      <c r="A114" s="53"/>
      <c r="B114" s="53"/>
      <c r="C114" s="14">
        <v>2</v>
      </c>
      <c r="D114" s="18">
        <v>7.6</v>
      </c>
      <c r="E114" s="25">
        <f t="shared" si="9"/>
        <v>0.8441695484646129</v>
      </c>
      <c r="F114" s="14">
        <v>20.5</v>
      </c>
      <c r="G114" s="5"/>
      <c r="H114" s="53"/>
      <c r="I114" s="14">
        <v>2</v>
      </c>
      <c r="J114" s="18">
        <v>8.2</v>
      </c>
      <c r="K114" s="25">
        <f t="shared" si="10"/>
        <v>0.9215960146899641</v>
      </c>
      <c r="L114" s="18">
        <v>21.1</v>
      </c>
      <c r="N114" s="36"/>
    </row>
    <row r="115" spans="1:16" ht="12.75">
      <c r="A115" s="46">
        <v>38175</v>
      </c>
      <c r="B115" s="49">
        <v>0.26875</v>
      </c>
      <c r="C115" s="10">
        <v>0</v>
      </c>
      <c r="D115" s="11">
        <v>6.5</v>
      </c>
      <c r="E115" s="9">
        <f t="shared" si="9"/>
        <v>0.7476876644521869</v>
      </c>
      <c r="F115" s="10">
        <v>22.3</v>
      </c>
      <c r="G115" s="5"/>
      <c r="H115" s="49">
        <v>0.5972222222222222</v>
      </c>
      <c r="I115" s="10">
        <v>0</v>
      </c>
      <c r="J115" s="11">
        <v>7.2</v>
      </c>
      <c r="K115" s="9">
        <f t="shared" si="10"/>
        <v>0.83774333924599</v>
      </c>
      <c r="L115" s="10">
        <v>22.9</v>
      </c>
      <c r="N115" s="36"/>
      <c r="O115" s="36"/>
      <c r="P115" s="36"/>
    </row>
    <row r="116" spans="1:14" ht="12.75">
      <c r="A116" s="52"/>
      <c r="B116" s="52"/>
      <c r="C116" s="5">
        <v>1</v>
      </c>
      <c r="D116" s="12">
        <v>6.5</v>
      </c>
      <c r="E116" s="13">
        <f t="shared" si="9"/>
        <v>0.7476876644521869</v>
      </c>
      <c r="F116" s="5">
        <v>22.3</v>
      </c>
      <c r="G116" s="5"/>
      <c r="H116" s="52"/>
      <c r="I116" s="5">
        <v>1</v>
      </c>
      <c r="J116" s="12">
        <v>7.1</v>
      </c>
      <c r="K116" s="13">
        <f t="shared" si="10"/>
        <v>0.8245392403284589</v>
      </c>
      <c r="L116" s="5">
        <v>22.8</v>
      </c>
      <c r="N116" s="36"/>
    </row>
    <row r="117" spans="1:14" ht="12.75">
      <c r="A117" s="53"/>
      <c r="B117" s="53"/>
      <c r="C117" s="14">
        <v>2</v>
      </c>
      <c r="D117" s="18">
        <v>6.4</v>
      </c>
      <c r="E117" s="25">
        <f t="shared" si="9"/>
        <v>0.7375959983898911</v>
      </c>
      <c r="F117" s="14">
        <v>22.4</v>
      </c>
      <c r="G117" s="5"/>
      <c r="H117" s="53"/>
      <c r="I117" s="14">
        <v>2</v>
      </c>
      <c r="J117" s="18" t="s">
        <v>19</v>
      </c>
      <c r="K117" s="25"/>
      <c r="L117" s="18" t="s">
        <v>19</v>
      </c>
      <c r="N117" s="36"/>
    </row>
    <row r="118" spans="1:16" ht="12.75">
      <c r="A118" s="46">
        <v>38182</v>
      </c>
      <c r="B118" s="49">
        <v>0.28125</v>
      </c>
      <c r="C118" s="10">
        <v>0</v>
      </c>
      <c r="D118" s="11">
        <v>7.3</v>
      </c>
      <c r="E118" s="9">
        <f aca="true" t="shared" si="11" ref="E118:E127">D118/(EXP(-139.34411+(157570.1/(273.15+F118))-(66423080/(273.15+F118)^2)+(12438000000/(273.15+F118)^3)-(862194900000/(273.15+F118)^4)))</f>
        <v>0.8300663857355637</v>
      </c>
      <c r="F118" s="10">
        <v>21.7</v>
      </c>
      <c r="G118" s="5"/>
      <c r="H118" s="49">
        <v>0.6472222222222223</v>
      </c>
      <c r="I118" s="10">
        <v>0</v>
      </c>
      <c r="J118" s="11">
        <v>7.6</v>
      </c>
      <c r="K118" s="9">
        <f>J118/(EXP(-139.34411+(157570.1/(273.15+L118))-(66423080/(273.15+L118)^2)+(12438000000/(273.15+L118)^3)-(862194900000/(273.15+L118)^4)))</f>
        <v>0.862507607657832</v>
      </c>
      <c r="L118" s="10">
        <v>21.6</v>
      </c>
      <c r="N118" s="36"/>
      <c r="O118" s="36"/>
      <c r="P118" s="36"/>
    </row>
    <row r="119" spans="1:14" ht="12.75">
      <c r="A119" s="52"/>
      <c r="B119" s="52"/>
      <c r="C119" s="5">
        <v>1</v>
      </c>
      <c r="D119" s="12">
        <v>7.3</v>
      </c>
      <c r="E119" s="13">
        <f t="shared" si="11"/>
        <v>0.8300663857355637</v>
      </c>
      <c r="F119" s="5">
        <v>21.7</v>
      </c>
      <c r="G119" s="5"/>
      <c r="H119" s="52"/>
      <c r="I119" s="5">
        <v>1</v>
      </c>
      <c r="J119" s="12">
        <v>7.5</v>
      </c>
      <c r="K119" s="13">
        <f>J119/(EXP(-139.34411+(157570.1/(273.15+L119))-(66423080/(273.15+L119)^2)+(12438000000/(273.15+L119)^3)-(862194900000/(273.15+L119)^4)))</f>
        <v>0.8511588233465447</v>
      </c>
      <c r="L119" s="5">
        <v>21.6</v>
      </c>
      <c r="N119" s="36"/>
    </row>
    <row r="120" spans="1:14" ht="12.75">
      <c r="A120" s="52"/>
      <c r="B120" s="52"/>
      <c r="C120" s="5">
        <v>2</v>
      </c>
      <c r="D120" s="12"/>
      <c r="E120" s="13"/>
      <c r="F120" s="5"/>
      <c r="G120" s="5"/>
      <c r="H120" s="52"/>
      <c r="I120" s="5">
        <v>2</v>
      </c>
      <c r="J120" s="12" t="s">
        <v>19</v>
      </c>
      <c r="K120" s="13"/>
      <c r="L120" s="12" t="s">
        <v>19</v>
      </c>
      <c r="N120" s="36"/>
    </row>
    <row r="121" spans="1:16" ht="12.75">
      <c r="A121" s="58">
        <v>38189</v>
      </c>
      <c r="B121" s="59">
        <v>0.2826388888888889</v>
      </c>
      <c r="C121" s="28">
        <v>0</v>
      </c>
      <c r="D121" s="28">
        <v>7.1</v>
      </c>
      <c r="E121" s="9">
        <f t="shared" si="11"/>
        <v>0.8323895874228876</v>
      </c>
      <c r="F121" s="28">
        <v>23.3</v>
      </c>
      <c r="G121" s="29"/>
      <c r="H121" s="59">
        <v>0.6354166666666666</v>
      </c>
      <c r="I121" s="28">
        <v>0</v>
      </c>
      <c r="J121" s="28">
        <v>7</v>
      </c>
      <c r="K121" s="9">
        <f>J121/(EXP(-139.34411+(157570.1/(273.15+L121))-(66423080/(273.15+L121)^2)+(12438000000/(273.15+L121)^3)-(862194900000/(273.15+L121)^4)))</f>
        <v>0.8393074627087624</v>
      </c>
      <c r="L121" s="28">
        <v>24.5</v>
      </c>
      <c r="N121" s="36"/>
      <c r="O121" s="36"/>
      <c r="P121" s="36"/>
    </row>
    <row r="122" spans="1:14" ht="12.75">
      <c r="A122" s="52"/>
      <c r="B122" s="52"/>
      <c r="C122" s="29">
        <v>1</v>
      </c>
      <c r="D122" s="29">
        <v>7</v>
      </c>
      <c r="E122" s="13">
        <f t="shared" si="11"/>
        <v>0.8206657904169314</v>
      </c>
      <c r="F122" s="29">
        <v>23.3</v>
      </c>
      <c r="G122" s="29"/>
      <c r="H122" s="52"/>
      <c r="I122" s="29">
        <v>1</v>
      </c>
      <c r="J122" s="29"/>
      <c r="K122" s="29"/>
      <c r="L122" s="29"/>
      <c r="N122" s="36"/>
    </row>
    <row r="123" spans="1:16" ht="12.75">
      <c r="A123" s="58">
        <v>38196</v>
      </c>
      <c r="B123" s="49">
        <v>0.2875</v>
      </c>
      <c r="C123" s="10">
        <v>0</v>
      </c>
      <c r="D123" s="10">
        <v>7.8</v>
      </c>
      <c r="E123" s="9">
        <f t="shared" si="11"/>
        <v>0.8955059697430846</v>
      </c>
      <c r="F123" s="10">
        <v>22.2</v>
      </c>
      <c r="G123" s="5"/>
      <c r="H123" s="49">
        <v>0.6298611111111111</v>
      </c>
      <c r="I123" s="10">
        <v>0</v>
      </c>
      <c r="J123" s="10">
        <v>7.6</v>
      </c>
      <c r="K123" s="9">
        <f aca="true" t="shared" si="12" ref="K123:K130">J123/(EXP(-139.34411+(157570.1/(273.15+L123))-(66423080/(273.15+L123)^2)+(12438000000/(273.15+L123)^3)-(862194900000/(273.15+L123)^4)))</f>
        <v>0.8742194230517877</v>
      </c>
      <c r="L123" s="10">
        <v>22.3</v>
      </c>
      <c r="N123" s="36"/>
      <c r="O123" s="36"/>
      <c r="P123" s="36"/>
    </row>
    <row r="124" spans="1:14" ht="12.75">
      <c r="A124" s="62"/>
      <c r="B124" s="52"/>
      <c r="C124" s="5">
        <v>1</v>
      </c>
      <c r="D124" s="5">
        <v>7.8</v>
      </c>
      <c r="E124" s="13">
        <f t="shared" si="11"/>
        <v>0.8955059697430846</v>
      </c>
      <c r="F124" s="5">
        <v>22.2</v>
      </c>
      <c r="G124" s="5"/>
      <c r="H124" s="52"/>
      <c r="I124" s="5">
        <v>1</v>
      </c>
      <c r="J124" s="5">
        <v>7.5</v>
      </c>
      <c r="K124" s="13">
        <f t="shared" si="12"/>
        <v>0.8627165359063694</v>
      </c>
      <c r="L124" s="5">
        <v>22.3</v>
      </c>
      <c r="N124" s="36"/>
    </row>
    <row r="125" spans="1:14" ht="12.75">
      <c r="A125" s="62"/>
      <c r="B125" s="52"/>
      <c r="C125" s="5">
        <v>2</v>
      </c>
      <c r="D125" s="5">
        <v>7.7</v>
      </c>
      <c r="E125" s="13">
        <f t="shared" si="11"/>
        <v>0.8840251239771477</v>
      </c>
      <c r="F125" s="5">
        <v>22.2</v>
      </c>
      <c r="G125" s="5"/>
      <c r="H125" s="52"/>
      <c r="I125" s="5">
        <v>2</v>
      </c>
      <c r="J125" s="5">
        <v>7.5</v>
      </c>
      <c r="K125" s="13">
        <f t="shared" si="12"/>
        <v>0.8627165359063694</v>
      </c>
      <c r="L125" s="5">
        <v>22.3</v>
      </c>
      <c r="N125" s="36"/>
    </row>
    <row r="126" spans="1:14" ht="12.75">
      <c r="A126" s="63"/>
      <c r="B126" s="53"/>
      <c r="C126" s="14">
        <v>3</v>
      </c>
      <c r="D126" s="14">
        <v>7.7</v>
      </c>
      <c r="E126" s="25">
        <f t="shared" si="11"/>
        <v>0.8840251239771477</v>
      </c>
      <c r="F126" s="14">
        <v>22.2</v>
      </c>
      <c r="G126" s="5"/>
      <c r="H126" s="53"/>
      <c r="I126" s="14">
        <v>3</v>
      </c>
      <c r="J126" s="14">
        <v>7.5</v>
      </c>
      <c r="K126" s="25">
        <f t="shared" si="12"/>
        <v>0.8627165359063694</v>
      </c>
      <c r="L126" s="14">
        <v>22.3</v>
      </c>
      <c r="N126" s="36"/>
    </row>
    <row r="127" spans="1:16" ht="12.75">
      <c r="A127" s="31">
        <v>38203</v>
      </c>
      <c r="B127" s="16">
        <v>0.27569444444444446</v>
      </c>
      <c r="C127" s="4">
        <v>0</v>
      </c>
      <c r="D127" s="4">
        <v>7</v>
      </c>
      <c r="E127" s="19">
        <f t="shared" si="11"/>
        <v>0.859611969627425</v>
      </c>
      <c r="F127" s="4">
        <v>25.8</v>
      </c>
      <c r="G127" s="30"/>
      <c r="H127" s="16">
        <v>0.6284722222222222</v>
      </c>
      <c r="I127" s="4">
        <v>0</v>
      </c>
      <c r="J127" s="4">
        <v>7.1</v>
      </c>
      <c r="K127" s="19">
        <f t="shared" si="12"/>
        <v>0.8750711580140467</v>
      </c>
      <c r="L127" s="4">
        <v>26</v>
      </c>
      <c r="N127" s="36"/>
      <c r="O127" s="36"/>
      <c r="P127" s="36"/>
    </row>
    <row r="128" spans="1:16" ht="12.75">
      <c r="A128" s="46">
        <v>38210</v>
      </c>
      <c r="B128" s="49">
        <v>0.2659722222222222</v>
      </c>
      <c r="C128" s="10">
        <v>0</v>
      </c>
      <c r="D128" s="11">
        <v>7.8</v>
      </c>
      <c r="E128" s="9">
        <f>D128/(EXP(-139.34411+(157570.1/(273.15+F128))-(66423080/(273.15+F128)^2)+(12438000000/(273.15+F128)^3)-(862194900000/(273.15+F128)^4)))</f>
        <v>0.8920696023315136</v>
      </c>
      <c r="F128" s="11">
        <v>22</v>
      </c>
      <c r="G128" s="5"/>
      <c r="H128" s="49">
        <v>0.6472222222222223</v>
      </c>
      <c r="I128" s="10">
        <v>0</v>
      </c>
      <c r="J128" s="11">
        <v>7.8</v>
      </c>
      <c r="K128" s="9">
        <f t="shared" si="12"/>
        <v>0.9058318414876028</v>
      </c>
      <c r="L128" s="10">
        <v>22.8</v>
      </c>
      <c r="N128" s="36"/>
      <c r="O128" s="36"/>
      <c r="P128" s="36"/>
    </row>
    <row r="129" spans="1:14" ht="12.75">
      <c r="A129" s="52"/>
      <c r="B129" s="52"/>
      <c r="C129" s="5">
        <v>1</v>
      </c>
      <c r="D129" s="12">
        <v>7.7</v>
      </c>
      <c r="E129" s="13">
        <f>D129/(EXP(-139.34411+(157570.1/(273.15+F129))-(66423080/(273.15+F129)^2)+(12438000000/(273.15+F129)^3)-(862194900000/(273.15+F129)^4)))</f>
        <v>0.8806328125580326</v>
      </c>
      <c r="F129" s="12">
        <v>22</v>
      </c>
      <c r="G129" s="5"/>
      <c r="H129" s="52"/>
      <c r="I129" s="5">
        <v>1</v>
      </c>
      <c r="J129" s="12">
        <v>7.8</v>
      </c>
      <c r="K129" s="13">
        <f t="shared" si="12"/>
        <v>0.9058318414876028</v>
      </c>
      <c r="L129" s="5">
        <v>22.8</v>
      </c>
      <c r="N129" s="36"/>
    </row>
    <row r="130" spans="1:14" ht="12.75">
      <c r="A130" s="53"/>
      <c r="B130" s="53"/>
      <c r="C130" s="14">
        <v>2</v>
      </c>
      <c r="D130" s="18">
        <v>7.6</v>
      </c>
      <c r="E130" s="25">
        <f>D130/(EXP(-139.34411+(157570.1/(273.15+F130))-(66423080/(273.15+F130)^2)+(12438000000/(273.15+F130)^3)-(862194900000/(273.15+F130)^4)))</f>
        <v>0.8691960227845517</v>
      </c>
      <c r="F130" s="18">
        <v>22</v>
      </c>
      <c r="G130" s="5"/>
      <c r="H130" s="53"/>
      <c r="I130" s="14">
        <v>2</v>
      </c>
      <c r="J130" s="18">
        <v>7.7</v>
      </c>
      <c r="K130" s="25">
        <f t="shared" si="12"/>
        <v>0.8959199600269615</v>
      </c>
      <c r="L130" s="18">
        <v>22.9</v>
      </c>
      <c r="N130" s="36"/>
    </row>
    <row r="131" spans="1:16" ht="12.75">
      <c r="A131" s="31">
        <v>38231</v>
      </c>
      <c r="B131" s="16">
        <v>0.2625</v>
      </c>
      <c r="C131" s="4">
        <v>0</v>
      </c>
      <c r="D131" s="4">
        <v>8</v>
      </c>
      <c r="E131" s="19">
        <f>D131/(EXP(-139.34411+(157570.1/(273.15+F131))-(66423080/(273.15+F131)^2)+(12438000000/(273.15+F131)^3)-(862194900000/(273.15+F131)^4)))</f>
        <v>0.9325942933057667</v>
      </c>
      <c r="F131" s="8">
        <v>23</v>
      </c>
      <c r="G131" s="30"/>
      <c r="H131" s="16">
        <v>0.6180555555555556</v>
      </c>
      <c r="I131" s="4">
        <v>0</v>
      </c>
      <c r="J131" s="4">
        <v>8.3</v>
      </c>
      <c r="K131" s="19">
        <f>J131/(EXP(-139.34411+(157570.1/(273.15+L131))-(66423080/(273.15+L131)^2)+(12438000000/(273.15+L131)^3)-(862194900000/(273.15+L131)^4)))</f>
        <v>0.9822714091738138</v>
      </c>
      <c r="L131" s="4">
        <v>23.8</v>
      </c>
      <c r="N131" s="36"/>
      <c r="O131" s="36"/>
      <c r="P131" s="36"/>
    </row>
    <row r="132" spans="1:12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ht="12.75">
      <c r="A134" s="32" t="s">
        <v>20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ht="12.75">
      <c r="A135" s="60" t="s">
        <v>20</v>
      </c>
      <c r="B135" s="43" t="s">
        <v>5</v>
      </c>
      <c r="C135" s="44"/>
      <c r="D135" s="44"/>
      <c r="E135" s="44"/>
      <c r="F135" s="45"/>
      <c r="G135" s="3"/>
      <c r="H135" s="43" t="s">
        <v>6</v>
      </c>
      <c r="I135" s="44"/>
      <c r="J135" s="44"/>
      <c r="K135" s="44"/>
      <c r="L135" s="45"/>
    </row>
    <row r="136" spans="1:14" ht="12.75">
      <c r="A136" s="61"/>
      <c r="B136" s="4" t="s">
        <v>2</v>
      </c>
      <c r="C136" s="4" t="s">
        <v>9</v>
      </c>
      <c r="D136" s="4" t="s">
        <v>7</v>
      </c>
      <c r="E136" s="4" t="s">
        <v>8</v>
      </c>
      <c r="F136" s="4" t="s">
        <v>4</v>
      </c>
      <c r="G136" s="5"/>
      <c r="H136" s="4" t="s">
        <v>2</v>
      </c>
      <c r="I136" s="4" t="s">
        <v>9</v>
      </c>
      <c r="J136" s="4" t="s">
        <v>3</v>
      </c>
      <c r="K136" s="4" t="s">
        <v>8</v>
      </c>
      <c r="L136" s="4" t="s">
        <v>4</v>
      </c>
      <c r="N136" s="36"/>
    </row>
    <row r="137" spans="1:16" ht="12.75">
      <c r="A137" s="15">
        <v>38161</v>
      </c>
      <c r="B137" s="7">
        <v>0.2604166666666667</v>
      </c>
      <c r="C137" s="10">
        <v>0</v>
      </c>
      <c r="D137" s="11">
        <v>7.1</v>
      </c>
      <c r="E137" s="9">
        <f aca="true" t="shared" si="13" ref="E137:E145">D137/(EXP(-139.34411+(157570.1/(273.15+F137))-(66423080/(273.15+F137)^2)+(12438000000/(273.15+F137)^3)-(862194900000/(273.15+F137)^4)))</f>
        <v>0.77621964436049</v>
      </c>
      <c r="F137" s="11">
        <v>19.7</v>
      </c>
      <c r="G137" s="5"/>
      <c r="H137" s="7">
        <v>0.7013888888888888</v>
      </c>
      <c r="I137" s="10">
        <v>0</v>
      </c>
      <c r="J137" s="11">
        <v>8.7</v>
      </c>
      <c r="K137" s="9">
        <f aca="true" t="shared" si="14" ref="K137:K145">J137/(EXP(-139.34411+(157570.1/(273.15+L137))-(66423080/(273.15+L137)^2)+(12438000000/(273.15+L137)^3)-(862194900000/(273.15+L137)^4)))</f>
        <v>0.9606427351026431</v>
      </c>
      <c r="L137" s="10">
        <v>20.2</v>
      </c>
      <c r="N137" s="36"/>
      <c r="O137" s="36"/>
      <c r="P137" s="36"/>
    </row>
    <row r="138" spans="1:16" ht="12.75">
      <c r="A138" s="17">
        <v>38168</v>
      </c>
      <c r="B138" s="16">
        <v>0.2513888888888889</v>
      </c>
      <c r="C138" s="4">
        <v>0</v>
      </c>
      <c r="D138" s="4">
        <v>7.4</v>
      </c>
      <c r="E138" s="9">
        <f t="shared" si="13"/>
        <v>0.8219545603471231</v>
      </c>
      <c r="F138" s="4">
        <v>20.5</v>
      </c>
      <c r="G138" s="5"/>
      <c r="H138" s="16">
        <v>0.6298611111111111</v>
      </c>
      <c r="I138" s="4">
        <v>0</v>
      </c>
      <c r="J138" s="4">
        <v>8.5</v>
      </c>
      <c r="K138" s="9">
        <f t="shared" si="14"/>
        <v>0.9646466664594173</v>
      </c>
      <c r="L138" s="4">
        <v>21.6</v>
      </c>
      <c r="N138" s="36"/>
      <c r="O138" s="36"/>
      <c r="P138" s="36"/>
    </row>
    <row r="139" spans="1:16" ht="12.75">
      <c r="A139" s="17">
        <v>38175</v>
      </c>
      <c r="B139" s="16">
        <v>0.2513888888888889</v>
      </c>
      <c r="C139" s="4">
        <v>0</v>
      </c>
      <c r="D139" s="4">
        <v>6.4</v>
      </c>
      <c r="E139" s="9">
        <f t="shared" si="13"/>
        <v>0.7305456077204875</v>
      </c>
      <c r="F139" s="8">
        <v>21.9</v>
      </c>
      <c r="G139" s="5"/>
      <c r="H139" s="16">
        <v>0.6118055555555556</v>
      </c>
      <c r="I139" s="4">
        <v>0</v>
      </c>
      <c r="J139" s="8">
        <v>7.6</v>
      </c>
      <c r="K139" s="9">
        <f t="shared" si="14"/>
        <v>0.8977436963791753</v>
      </c>
      <c r="L139" s="4">
        <v>23.7</v>
      </c>
      <c r="N139" s="36"/>
      <c r="O139" s="36"/>
      <c r="P139" s="36"/>
    </row>
    <row r="140" spans="1:16" ht="12.75">
      <c r="A140" s="17">
        <v>38182</v>
      </c>
      <c r="B140" s="16">
        <v>0.2638888888888889</v>
      </c>
      <c r="C140" s="4">
        <v>0</v>
      </c>
      <c r="D140" s="8">
        <v>7</v>
      </c>
      <c r="E140" s="9">
        <f t="shared" si="13"/>
        <v>0.7913384189690841</v>
      </c>
      <c r="F140" s="4">
        <v>21.4</v>
      </c>
      <c r="G140" s="5"/>
      <c r="H140" s="16">
        <v>0.6618055555555555</v>
      </c>
      <c r="I140" s="4">
        <v>0</v>
      </c>
      <c r="J140" s="4">
        <v>7.4</v>
      </c>
      <c r="K140" s="9">
        <f t="shared" si="14"/>
        <v>0.8414371581429002</v>
      </c>
      <c r="L140" s="4">
        <v>21.7</v>
      </c>
      <c r="N140" s="36"/>
      <c r="O140" s="36"/>
      <c r="P140" s="36"/>
    </row>
    <row r="141" spans="1:16" ht="12.75">
      <c r="A141" s="17">
        <v>38189</v>
      </c>
      <c r="B141" s="16">
        <v>0.2673611111111111</v>
      </c>
      <c r="C141" s="4">
        <v>0</v>
      </c>
      <c r="D141" s="8">
        <v>6.6</v>
      </c>
      <c r="E141" s="9">
        <f t="shared" si="13"/>
        <v>0.7723098942327841</v>
      </c>
      <c r="F141" s="4">
        <v>23.2</v>
      </c>
      <c r="G141" s="5"/>
      <c r="H141" s="16">
        <v>0.6527777777777778</v>
      </c>
      <c r="I141" s="4">
        <v>0</v>
      </c>
      <c r="J141" s="4">
        <v>6.9</v>
      </c>
      <c r="K141" s="9">
        <f t="shared" si="14"/>
        <v>0.8303890707153226</v>
      </c>
      <c r="L141" s="4">
        <v>24.7</v>
      </c>
      <c r="N141" s="36"/>
      <c r="O141" s="36"/>
      <c r="P141" s="36"/>
    </row>
    <row r="142" spans="1:16" ht="12.75">
      <c r="A142" s="15">
        <v>38196</v>
      </c>
      <c r="B142" s="7">
        <v>0.26805555555555555</v>
      </c>
      <c r="C142" s="10">
        <v>0</v>
      </c>
      <c r="D142" s="11">
        <v>8</v>
      </c>
      <c r="E142" s="9">
        <f t="shared" si="13"/>
        <v>0.9114215470376837</v>
      </c>
      <c r="F142" s="11">
        <v>21.8</v>
      </c>
      <c r="G142" s="5"/>
      <c r="H142" s="7">
        <v>0.6465277777777778</v>
      </c>
      <c r="I142" s="10">
        <v>0</v>
      </c>
      <c r="J142" s="11">
        <v>7.6</v>
      </c>
      <c r="K142" s="9">
        <f t="shared" si="14"/>
        <v>0.8691960227845517</v>
      </c>
      <c r="L142" s="11">
        <v>22</v>
      </c>
      <c r="N142" s="36"/>
      <c r="O142" s="36"/>
      <c r="P142" s="36"/>
    </row>
    <row r="143" spans="1:16" ht="12.75">
      <c r="A143" s="17">
        <v>38203</v>
      </c>
      <c r="B143" s="16">
        <v>0.2625</v>
      </c>
      <c r="C143" s="4">
        <v>0</v>
      </c>
      <c r="D143" s="8">
        <v>6</v>
      </c>
      <c r="E143" s="9">
        <f t="shared" si="13"/>
        <v>0.7354679264261915</v>
      </c>
      <c r="F143" s="4">
        <v>25.7</v>
      </c>
      <c r="G143" s="5"/>
      <c r="H143" s="16">
        <v>0.64375</v>
      </c>
      <c r="I143" s="4">
        <v>0</v>
      </c>
      <c r="J143" s="8">
        <v>7.2</v>
      </c>
      <c r="K143" s="9">
        <f t="shared" si="14"/>
        <v>0.8922373247186234</v>
      </c>
      <c r="L143" s="4">
        <v>26.3</v>
      </c>
      <c r="N143" s="36"/>
      <c r="O143" s="36"/>
      <c r="P143" s="36"/>
    </row>
    <row r="144" spans="1:16" ht="12.75">
      <c r="A144" s="15">
        <v>38210</v>
      </c>
      <c r="B144" s="7">
        <v>0.25</v>
      </c>
      <c r="C144" s="10">
        <v>0</v>
      </c>
      <c r="D144" s="11">
        <v>7</v>
      </c>
      <c r="E144" s="9">
        <f t="shared" si="13"/>
        <v>0.8113799668459246</v>
      </c>
      <c r="F144" s="10">
        <v>22.7</v>
      </c>
      <c r="G144" s="5"/>
      <c r="H144" s="7">
        <v>0.6909722222222222</v>
      </c>
      <c r="I144" s="10">
        <v>0</v>
      </c>
      <c r="J144" s="11">
        <v>7.9</v>
      </c>
      <c r="K144" s="9">
        <f t="shared" si="14"/>
        <v>0.9244315400665143</v>
      </c>
      <c r="L144" s="10">
        <v>23.2</v>
      </c>
      <c r="N144" s="36"/>
      <c r="O144" s="36"/>
      <c r="P144" s="36"/>
    </row>
    <row r="145" spans="1:16" ht="12.75">
      <c r="A145" s="17">
        <v>38231</v>
      </c>
      <c r="B145" s="16">
        <v>0.2465277777777778</v>
      </c>
      <c r="C145" s="4">
        <v>0</v>
      </c>
      <c r="D145" s="4">
        <v>7.3</v>
      </c>
      <c r="E145" s="19">
        <f t="shared" si="13"/>
        <v>0.8445417501903054</v>
      </c>
      <c r="F145" s="4">
        <v>22.6</v>
      </c>
      <c r="G145" s="5"/>
      <c r="H145" s="16">
        <v>0.6180555555555556</v>
      </c>
      <c r="I145" s="4">
        <v>0</v>
      </c>
      <c r="J145" s="4">
        <v>8.3</v>
      </c>
      <c r="K145" s="19">
        <f t="shared" si="14"/>
        <v>0.9822714091738138</v>
      </c>
      <c r="L145" s="4">
        <v>23.8</v>
      </c>
      <c r="N145" s="36"/>
      <c r="O145" s="36"/>
      <c r="P145" s="36"/>
    </row>
    <row r="146" spans="1:12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1:12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1:12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1:12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1:12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</sheetData>
  <mergeCells count="88">
    <mergeCell ref="A135:A136"/>
    <mergeCell ref="B135:F135"/>
    <mergeCell ref="H135:L135"/>
    <mergeCell ref="A123:A126"/>
    <mergeCell ref="B123:B126"/>
    <mergeCell ref="H123:H126"/>
    <mergeCell ref="A128:A130"/>
    <mergeCell ref="B128:B130"/>
    <mergeCell ref="H128:H130"/>
    <mergeCell ref="A118:A120"/>
    <mergeCell ref="B118:B120"/>
    <mergeCell ref="H118:H120"/>
    <mergeCell ref="A121:A122"/>
    <mergeCell ref="B121:B122"/>
    <mergeCell ref="H121:H122"/>
    <mergeCell ref="A112:A114"/>
    <mergeCell ref="B112:B114"/>
    <mergeCell ref="H112:H114"/>
    <mergeCell ref="A115:A117"/>
    <mergeCell ref="B115:B117"/>
    <mergeCell ref="H115:H117"/>
    <mergeCell ref="A107:A108"/>
    <mergeCell ref="B107:F107"/>
    <mergeCell ref="H107:L107"/>
    <mergeCell ref="A109:A111"/>
    <mergeCell ref="B109:B111"/>
    <mergeCell ref="H109:H111"/>
    <mergeCell ref="A93:A95"/>
    <mergeCell ref="B93:B95"/>
    <mergeCell ref="H93:H95"/>
    <mergeCell ref="B96:B98"/>
    <mergeCell ref="H96:H98"/>
    <mergeCell ref="A96:A98"/>
    <mergeCell ref="A84:A86"/>
    <mergeCell ref="B84:B86"/>
    <mergeCell ref="H84:H86"/>
    <mergeCell ref="A74:A76"/>
    <mergeCell ref="B74:B76"/>
    <mergeCell ref="H74:H76"/>
    <mergeCell ref="A77:A79"/>
    <mergeCell ref="B77:B79"/>
    <mergeCell ref="H77:H79"/>
    <mergeCell ref="B72:F72"/>
    <mergeCell ref="H72:L72"/>
    <mergeCell ref="A80:A83"/>
    <mergeCell ref="B80:B83"/>
    <mergeCell ref="H80:H83"/>
    <mergeCell ref="A90:A92"/>
    <mergeCell ref="B90:B92"/>
    <mergeCell ref="H90:H92"/>
    <mergeCell ref="A57:A58"/>
    <mergeCell ref="B57:F57"/>
    <mergeCell ref="H57:L57"/>
    <mergeCell ref="A87:A89"/>
    <mergeCell ref="B87:B89"/>
    <mergeCell ref="H87:H89"/>
    <mergeCell ref="A72:A73"/>
    <mergeCell ref="A99:A101"/>
    <mergeCell ref="B99:B101"/>
    <mergeCell ref="H99:H101"/>
    <mergeCell ref="A25:A28"/>
    <mergeCell ref="B25:B28"/>
    <mergeCell ref="H25:H28"/>
    <mergeCell ref="A29:A32"/>
    <mergeCell ref="B29:B32"/>
    <mergeCell ref="H29:H32"/>
    <mergeCell ref="A34:A36"/>
    <mergeCell ref="H23:L23"/>
    <mergeCell ref="B34:B36"/>
    <mergeCell ref="H34:H36"/>
    <mergeCell ref="B38:B41"/>
    <mergeCell ref="H38:H41"/>
    <mergeCell ref="A43:A45"/>
    <mergeCell ref="A12:A13"/>
    <mergeCell ref="B12:B13"/>
    <mergeCell ref="H12:H13"/>
    <mergeCell ref="A15:A17"/>
    <mergeCell ref="B15:B17"/>
    <mergeCell ref="H15:H17"/>
    <mergeCell ref="A38:A41"/>
    <mergeCell ref="A23:A24"/>
    <mergeCell ref="B23:F23"/>
    <mergeCell ref="A3:A4"/>
    <mergeCell ref="B3:F3"/>
    <mergeCell ref="H3:L3"/>
    <mergeCell ref="A5:A7"/>
    <mergeCell ref="B5:B7"/>
    <mergeCell ref="H5:H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:D13"/>
    </sheetView>
  </sheetViews>
  <sheetFormatPr defaultColWidth="9.140625" defaultRowHeight="12.75"/>
  <cols>
    <col min="2" max="2" width="12.7109375" style="0" customWidth="1"/>
  </cols>
  <sheetData>
    <row r="1" ht="12.75">
      <c r="A1" s="1" t="s">
        <v>24</v>
      </c>
    </row>
    <row r="2" spans="2:4" ht="12.75">
      <c r="B2" s="64" t="s">
        <v>21</v>
      </c>
      <c r="C2" s="64" t="s">
        <v>22</v>
      </c>
      <c r="D2" s="64" t="s">
        <v>23</v>
      </c>
    </row>
    <row r="3" spans="2:4" ht="12.75">
      <c r="B3" s="65"/>
      <c r="C3" s="65"/>
      <c r="D3" s="64"/>
    </row>
    <row r="4" spans="2:4" ht="12.75">
      <c r="B4" s="65"/>
      <c r="C4" s="65"/>
      <c r="D4" s="64"/>
    </row>
    <row r="5" spans="1:4" ht="12.75">
      <c r="A5" s="33">
        <v>38161</v>
      </c>
      <c r="B5" s="34">
        <v>2.9</v>
      </c>
      <c r="C5" s="34">
        <v>2.5</v>
      </c>
      <c r="D5" s="34">
        <v>1.9</v>
      </c>
    </row>
    <row r="6" spans="1:4" ht="12.75">
      <c r="A6" s="33">
        <v>38168</v>
      </c>
      <c r="B6" s="34">
        <v>3</v>
      </c>
      <c r="C6" s="34">
        <v>2.7</v>
      </c>
      <c r="D6" s="34">
        <v>1.8</v>
      </c>
    </row>
    <row r="7" spans="1:4" ht="12.75">
      <c r="A7" s="33">
        <v>38175</v>
      </c>
      <c r="B7" s="34">
        <v>3.2</v>
      </c>
      <c r="C7" s="34">
        <v>2.8</v>
      </c>
      <c r="D7" s="34">
        <v>1.4</v>
      </c>
    </row>
    <row r="8" spans="1:4" ht="12.75">
      <c r="A8" s="33">
        <v>38182</v>
      </c>
      <c r="B8" s="34">
        <v>2.3</v>
      </c>
      <c r="C8" s="34">
        <v>2.1</v>
      </c>
      <c r="D8" s="34">
        <v>1.95</v>
      </c>
    </row>
    <row r="9" spans="1:4" ht="12.75">
      <c r="A9" s="33">
        <v>38189</v>
      </c>
      <c r="B9" s="34">
        <v>2.15</v>
      </c>
      <c r="C9" s="34" t="s">
        <v>26</v>
      </c>
      <c r="D9" s="34">
        <v>2.1</v>
      </c>
    </row>
    <row r="10" spans="1:4" ht="12.75">
      <c r="A10" s="33">
        <v>38196</v>
      </c>
      <c r="B10" s="34">
        <v>3</v>
      </c>
      <c r="C10" s="34">
        <v>2.65</v>
      </c>
      <c r="D10" s="34" t="s">
        <v>25</v>
      </c>
    </row>
    <row r="11" spans="1:4" ht="12.75">
      <c r="A11" s="33">
        <v>38203</v>
      </c>
      <c r="B11" s="34">
        <v>2.8</v>
      </c>
      <c r="C11" s="34" t="s">
        <v>27</v>
      </c>
      <c r="D11" s="34">
        <v>2.35</v>
      </c>
    </row>
    <row r="12" spans="1:4" ht="12.75">
      <c r="A12" s="33">
        <v>38210</v>
      </c>
      <c r="B12" s="34">
        <v>3</v>
      </c>
      <c r="C12" s="34">
        <v>3</v>
      </c>
      <c r="D12" s="34">
        <v>1.9</v>
      </c>
    </row>
    <row r="13" spans="1:4" ht="12.75">
      <c r="A13" s="33">
        <v>38231</v>
      </c>
      <c r="B13" s="34">
        <v>1.4</v>
      </c>
      <c r="C13" s="34">
        <v>1.4</v>
      </c>
      <c r="D13" s="34">
        <v>1.55</v>
      </c>
    </row>
  </sheetData>
  <mergeCells count="3">
    <mergeCell ref="B2:B4"/>
    <mergeCell ref="C2:C4"/>
    <mergeCell ref="D2:D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H13" sqref="H13"/>
    </sheetView>
  </sheetViews>
  <sheetFormatPr defaultColWidth="9.140625" defaultRowHeight="12.75"/>
  <cols>
    <col min="2" max="5" width="9.140625" style="2" customWidth="1"/>
  </cols>
  <sheetData>
    <row r="1" ht="12.75">
      <c r="A1" s="1" t="s">
        <v>36</v>
      </c>
    </row>
    <row r="2" ht="12.75">
      <c r="A2" s="40" t="s">
        <v>37</v>
      </c>
    </row>
    <row r="3" spans="1:5" ht="33.75">
      <c r="A3" s="37"/>
      <c r="B3" s="38" t="s">
        <v>28</v>
      </c>
      <c r="C3" s="38" t="s">
        <v>29</v>
      </c>
      <c r="D3" s="38" t="s">
        <v>30</v>
      </c>
      <c r="E3" s="38" t="s">
        <v>31</v>
      </c>
    </row>
    <row r="4" spans="1:5" ht="12.75">
      <c r="A4" s="33">
        <v>38168</v>
      </c>
      <c r="B4" s="34">
        <v>2.65</v>
      </c>
      <c r="C4" s="34"/>
      <c r="D4" s="34"/>
      <c r="E4" s="34"/>
    </row>
    <row r="5" spans="1:5" ht="12.75">
      <c r="A5" s="33">
        <v>38175</v>
      </c>
      <c r="B5" s="34">
        <v>2.4</v>
      </c>
      <c r="C5" s="34">
        <v>35</v>
      </c>
      <c r="D5" s="34">
        <v>6.2</v>
      </c>
      <c r="E5" s="34"/>
    </row>
    <row r="6" spans="1:5" ht="12.75">
      <c r="A6" s="33">
        <v>38182</v>
      </c>
      <c r="B6" s="34">
        <v>2.6</v>
      </c>
      <c r="C6" s="34">
        <v>35</v>
      </c>
      <c r="D6" s="34">
        <v>5.8</v>
      </c>
      <c r="E6" s="34"/>
    </row>
    <row r="7" spans="1:5" ht="12.75">
      <c r="A7" s="33">
        <v>38189</v>
      </c>
      <c r="B7" s="34">
        <v>2.5</v>
      </c>
      <c r="C7" s="34">
        <v>38</v>
      </c>
      <c r="D7" s="34"/>
      <c r="E7" s="34"/>
    </row>
    <row r="8" spans="1:5" ht="12.75">
      <c r="A8" s="33">
        <v>38196</v>
      </c>
      <c r="B8" s="34">
        <v>2.6</v>
      </c>
      <c r="C8" s="34">
        <v>33</v>
      </c>
      <c r="D8" s="34" t="s">
        <v>35</v>
      </c>
      <c r="E8" s="34"/>
    </row>
    <row r="9" spans="1:5" ht="12.75">
      <c r="A9" s="66">
        <v>38203</v>
      </c>
      <c r="B9" s="39">
        <v>2.1</v>
      </c>
      <c r="C9" s="39">
        <v>32</v>
      </c>
      <c r="D9" s="39">
        <v>14.4</v>
      </c>
      <c r="E9" s="68" t="s">
        <v>32</v>
      </c>
    </row>
    <row r="10" spans="1:5" ht="12.75">
      <c r="A10" s="67"/>
      <c r="B10" s="6"/>
      <c r="C10" s="6">
        <v>32</v>
      </c>
      <c r="D10" s="6">
        <v>12.5</v>
      </c>
      <c r="E10" s="53"/>
    </row>
    <row r="11" spans="1:5" ht="12.75">
      <c r="A11" s="33">
        <v>38210</v>
      </c>
      <c r="B11" s="34">
        <v>2.4</v>
      </c>
      <c r="C11" s="34">
        <v>30</v>
      </c>
      <c r="D11" s="34">
        <v>9.3</v>
      </c>
      <c r="E11" s="34"/>
    </row>
    <row r="12" spans="1:5" ht="12.75">
      <c r="A12" s="33">
        <v>38217</v>
      </c>
      <c r="B12" s="34">
        <v>2.35</v>
      </c>
      <c r="C12" s="34">
        <v>30</v>
      </c>
      <c r="D12" s="34">
        <v>15</v>
      </c>
      <c r="E12" s="34"/>
    </row>
    <row r="13" spans="1:5" ht="12.75">
      <c r="A13" s="33">
        <v>38224</v>
      </c>
      <c r="B13" s="34">
        <v>2.3</v>
      </c>
      <c r="C13" s="34"/>
      <c r="D13" s="34">
        <v>8.3</v>
      </c>
      <c r="E13" s="34"/>
    </row>
    <row r="14" spans="1:5" ht="12.75">
      <c r="A14" s="33">
        <v>38231</v>
      </c>
      <c r="B14" s="34">
        <v>2.4</v>
      </c>
      <c r="C14" s="34">
        <v>27</v>
      </c>
      <c r="D14" s="34" t="s">
        <v>33</v>
      </c>
      <c r="E14" s="34"/>
    </row>
    <row r="15" spans="1:5" ht="12.75">
      <c r="A15" s="33">
        <v>38238</v>
      </c>
      <c r="B15" s="34">
        <v>2</v>
      </c>
      <c r="C15" s="34">
        <v>32</v>
      </c>
      <c r="D15" s="34">
        <v>8.3</v>
      </c>
      <c r="E15" s="34"/>
    </row>
    <row r="17" ht="12.75">
      <c r="A17" t="s">
        <v>34</v>
      </c>
    </row>
  </sheetData>
  <mergeCells count="2">
    <mergeCell ref="A9:A10"/>
    <mergeCell ref="E9:E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DEP</cp:lastModifiedBy>
  <cp:lastPrinted>2004-10-12T18:48:49Z</cp:lastPrinted>
  <dcterms:created xsi:type="dcterms:W3CDTF">2004-09-09T10:48:28Z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