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<sst xmlns="http://schemas.openxmlformats.org/spreadsheetml/2006/main" count="64" uniqueCount="48">
  <si>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µg/kg</t>
  </si>
  <si>
    <t>--------------- Sample Site ---------------</t>
  </si>
  <si>
    <t>2 sd</t>
  </si>
  <si>
    <t>Acenaphthene</t>
  </si>
  <si>
    <t>Acenaphthylene</t>
  </si>
  <si>
    <t>Anthracene</t>
  </si>
  <si>
    <t>Arsenic</t>
  </si>
  <si>
    <t>Benzo(a)anthracene</t>
  </si>
  <si>
    <t>Benzo(a)pyrene</t>
  </si>
  <si>
    <t>Benzo(g,h,i)perylene</t>
  </si>
  <si>
    <t>Cadmium</t>
  </si>
  <si>
    <t>Chromium</t>
  </si>
  <si>
    <t>Chrysene</t>
  </si>
  <si>
    <t>Comparison of Yachting Solutions Bulk Chemistry Results to the RDS Reference Site</t>
  </si>
  <si>
    <t>Copper</t>
  </si>
  <si>
    <t xml:space="preserve">Cores highlighted in yellow </t>
  </si>
  <si>
    <t>Data</t>
  </si>
  <si>
    <t>Dibenzo(a,h)anthracene</t>
  </si>
  <si>
    <t>ERL</t>
  </si>
  <si>
    <t>ERM</t>
  </si>
  <si>
    <t xml:space="preserve">exceed ERM </t>
  </si>
  <si>
    <t>Fluoranthene</t>
  </si>
  <si>
    <t>Fluorene</t>
  </si>
  <si>
    <t>High molecular wtg PAHs</t>
  </si>
  <si>
    <t>Ideno(123-cd)pyrene</t>
  </si>
  <si>
    <t>Lead</t>
  </si>
  <si>
    <t>Low molecular wtg PAHs</t>
  </si>
  <si>
    <t>Mean +</t>
  </si>
  <si>
    <t>Mercury</t>
  </si>
  <si>
    <t>Metals (ppm)</t>
  </si>
  <si>
    <t>mg/kg</t>
  </si>
  <si>
    <t>Naphthalene</t>
  </si>
  <si>
    <t>Nickel</t>
  </si>
  <si>
    <t>PAHs (ppb)</t>
  </si>
  <si>
    <t>Phenanthrene</t>
  </si>
  <si>
    <t>Pyrene</t>
  </si>
  <si>
    <t>Raw</t>
  </si>
  <si>
    <t>RDS</t>
  </si>
  <si>
    <t>Sum of PAH's</t>
  </si>
  <si>
    <t>TOC (%)</t>
  </si>
  <si>
    <t>Total Benzofluoranthenes</t>
  </si>
  <si>
    <t>Unit</t>
  </si>
  <si>
    <t>YS-1</t>
  </si>
  <si>
    <t>YS-2</t>
  </si>
  <si>
    <t>YS-4</t>
  </si>
  <si>
    <t>YS-5</t>
  </si>
  <si>
    <t>YS-8</t>
  </si>
  <si>
    <t>Zinc</t>
  </si>
</sst>
</file>

<file path=xl/styles.xml><?xml version="1.0" encoding="utf-8"?>
<styleSheet xmlns="http://schemas.openxmlformats.org/spreadsheetml/2006/main">
  <numFmts count="2">
    <numFmt numFmtId="164" formatCode="[$$-409]\ #,##0.00"/>
    <numFmt numFmtId="165" formatCode="[$$-409]\ #,##0"/>
  </numFmts>
  <fonts count="1">
    <font>
      <b/>
      <sz val="12"/>
      <color indexed="25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10"/>
      </right>
      <top>
        <color indexed="10"/>
      </top>
      <bottom>
        <color indexed="10"/>
      </bottom>
    </border>
    <border>
      <left style="double">
        <color indexed="10"/>
      </left>
      <right>
        <color indexed="10"/>
      </right>
      <top style="double">
        <color indexed="10"/>
      </top>
      <bottom>
        <color indexed="10"/>
      </bottom>
    </border>
    <border>
      <left style="double">
        <color indexed="10"/>
      </left>
      <right>
        <color indexed="10"/>
      </right>
      <top>
        <color indexed="10"/>
      </top>
      <bottom>
        <color indexed="10"/>
      </bottom>
    </border>
    <border>
      <left style="double">
        <color indexed="10"/>
      </left>
      <right>
        <color indexed="10"/>
      </right>
      <top>
        <color indexed="10"/>
      </top>
      <bottom style="double">
        <color indexed="10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double">
        <color indexed="10"/>
      </bottom>
    </border>
    <border>
      <left>
        <color indexed="10"/>
      </left>
      <right style="double">
        <color indexed="10"/>
      </right>
      <top style="double">
        <color indexed="10"/>
      </top>
      <bottom>
        <color indexed="10"/>
      </bottom>
    </border>
    <border>
      <left>
        <color indexed="10"/>
      </left>
      <right style="double">
        <color indexed="10"/>
      </right>
      <top>
        <color indexed="10"/>
      </top>
      <bottom>
        <color indexed="10"/>
      </bottom>
    </border>
    <border>
      <left>
        <color indexed="10"/>
      </left>
      <right style="double">
        <color indexed="10"/>
      </right>
      <top>
        <color indexed="10"/>
      </top>
      <bottom style="double">
        <color indexed="10"/>
      </bottom>
    </border>
    <border>
      <left style="double">
        <color indexed="10"/>
      </left>
      <right>
        <color indexed="10"/>
      </right>
      <top style="double">
        <color indexed="10"/>
      </top>
      <bottom style="double">
        <color indexed="10"/>
      </bottom>
    </border>
    <border>
      <left>
        <color indexed="10"/>
      </left>
      <right>
        <color indexed="10"/>
      </right>
      <top style="double">
        <color indexed="10"/>
      </top>
      <bottom style="double">
        <color indexed="10"/>
      </bottom>
    </border>
    <border>
      <left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1">
    <xf numFmtId="0" fontId="0" fillId="0" borderId="0" applyNumberFormat="0" applyFont="0" applyFill="0" applyBorder="0" applyProtection="0">
      <alignment vertical="top"/>
    </xf>
  </cellStyleXfs>
  <cellXfs count="208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1" xfId="0" applyAlignment="1">
      <alignment horizontal="center"/>
    </xf>
    <xf numFmtId="0" fontId="0" fillId="0" borderId="2" xfId="0" applyAlignment="1">
      <alignment/>
    </xf>
    <xf numFmtId="0" fontId="0" fillId="0" borderId="2" xfId="0" applyAlignment="1">
      <alignment/>
    </xf>
    <xf numFmtId="0" fontId="0" fillId="2" borderId="1" xfId="0" applyAlignment="1">
      <alignment horizontal="center"/>
    </xf>
    <xf numFmtId="0" fontId="0" fillId="2" borderId="0" xfId="0" applyAlignment="1">
      <alignment/>
    </xf>
    <xf numFmtId="0" fontId="0" fillId="0" borderId="0" xfId="0" applyAlignment="1">
      <alignment/>
    </xf>
    <xf numFmtId="0" fontId="0" fillId="3" borderId="1" xfId="0" applyAlignment="1">
      <alignment horizontal="center"/>
    </xf>
    <xf numFmtId="0" fontId="0" fillId="3" borderId="0" xfId="0" applyAlignment="1">
      <alignment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center"/>
    </xf>
    <xf numFmtId="0" fontId="0" fillId="2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Alignment="1">
      <alignment horizontal="center"/>
    </xf>
    <xf numFmtId="0" fontId="0" fillId="3" borderId="0" xfId="0" applyAlignment="1">
      <alignment horizontal="center"/>
    </xf>
    <xf numFmtId="1" fontId="0" fillId="0" borderId="1" xfId="0" applyAlignment="1">
      <alignment horizontal="center"/>
    </xf>
    <xf numFmtId="0" fontId="0" fillId="0" borderId="2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Alignment="1">
      <alignment horizontal="center" vertical="top"/>
    </xf>
    <xf numFmtId="0" fontId="0" fillId="3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Alignment="1">
      <alignment horizontal="center" vertical="top"/>
    </xf>
    <xf numFmtId="0" fontId="0" fillId="3" borderId="0" xfId="0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Alignment="1">
      <alignment horizontal="center"/>
    </xf>
    <xf numFmtId="0" fontId="0" fillId="0" borderId="3" xfId="0" applyAlignment="1">
      <alignment horizontal="center" vertical="top"/>
    </xf>
    <xf numFmtId="0" fontId="0" fillId="0" borderId="4" xfId="0" applyAlignment="1">
      <alignment horizontal="center" vertical="top"/>
    </xf>
    <xf numFmtId="0" fontId="0" fillId="0" borderId="5" xfId="0" applyAlignment="1">
      <alignment horizontal="center" vertical="top"/>
    </xf>
    <xf numFmtId="0" fontId="0" fillId="2" borderId="6" xfId="0" applyAlignment="1">
      <alignment horizontal="center" vertical="top"/>
    </xf>
    <xf numFmtId="0" fontId="0" fillId="0" borderId="7" xfId="0" applyAlignment="1">
      <alignment horizontal="center" vertical="top"/>
    </xf>
    <xf numFmtId="0" fontId="0" fillId="2" borderId="7" xfId="0" applyAlignment="1">
      <alignment horizontal="center" vertical="top"/>
    </xf>
    <xf numFmtId="0" fontId="0" fillId="0" borderId="6" xfId="0" applyAlignment="1">
      <alignment horizontal="center"/>
    </xf>
    <xf numFmtId="0" fontId="0" fillId="0" borderId="7" xfId="0" applyAlignment="1">
      <alignment horizontal="center"/>
    </xf>
    <xf numFmtId="0" fontId="0" fillId="0" borderId="8" xfId="0" applyAlignment="1">
      <alignment horizontal="center"/>
    </xf>
    <xf numFmtId="0" fontId="0" fillId="0" borderId="9" xfId="0" applyAlignment="1">
      <alignment horizontal="center"/>
    </xf>
    <xf numFmtId="0" fontId="0" fillId="0" borderId="10" xfId="0" applyAlignment="1">
      <alignment horizontal="center"/>
    </xf>
    <xf numFmtId="0" fontId="0" fillId="0" borderId="3" xfId="0" applyAlignment="1">
      <alignment vertical="top"/>
    </xf>
    <xf numFmtId="0" fontId="0" fillId="0" borderId="4" xfId="0" applyAlignment="1">
      <alignment vertical="top"/>
    </xf>
    <xf numFmtId="0" fontId="0" fillId="0" borderId="5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2" borderId="6" xfId="0" applyAlignment="1">
      <alignment vertical="top"/>
    </xf>
    <xf numFmtId="0" fontId="0" fillId="3" borderId="0" xfId="0" applyAlignment="1">
      <alignment vertical="top"/>
    </xf>
    <xf numFmtId="0" fontId="0" fillId="0" borderId="7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2" borderId="0" xfId="0" applyAlignment="1">
      <alignment vertical="top"/>
    </xf>
    <xf numFmtId="0" fontId="0" fillId="2" borderId="0" xfId="0" applyAlignment="1">
      <alignment vertical="top"/>
    </xf>
    <xf numFmtId="0" fontId="0" fillId="2" borderId="7" xfId="0" applyAlignment="1">
      <alignment vertical="top"/>
    </xf>
    <xf numFmtId="0" fontId="0" fillId="3" borderId="0" xfId="0" applyAlignment="1">
      <alignment vertical="top"/>
    </xf>
    <xf numFmtId="0" fontId="0" fillId="2" borderId="1" xfId="0" applyAlignment="1">
      <alignment vertical="top"/>
    </xf>
    <xf numFmtId="0" fontId="0" fillId="2" borderId="0" xfId="0" applyAlignment="1">
      <alignment vertical="top"/>
    </xf>
    <xf numFmtId="0" fontId="0" fillId="0" borderId="6" xfId="0" applyAlignment="1">
      <alignment vertical="top"/>
    </xf>
    <xf numFmtId="0" fontId="0" fillId="3" borderId="1" xfId="0" applyAlignment="1">
      <alignment vertical="top"/>
    </xf>
    <xf numFmtId="0" fontId="0" fillId="3" borderId="0" xfId="0" applyAlignment="1">
      <alignment vertical="top"/>
    </xf>
    <xf numFmtId="1" fontId="0" fillId="0" borderId="0" xfId="0" applyAlignment="1">
      <alignment vertical="top"/>
    </xf>
    <xf numFmtId="0" fontId="0" fillId="0" borderId="1" xfId="0" applyAlignment="1">
      <alignment vertical="top"/>
    </xf>
    <xf numFmtId="0" fontId="0" fillId="0" borderId="2" xfId="0" applyAlignment="1">
      <alignment vertical="top"/>
    </xf>
    <xf numFmtId="0" fontId="0" fillId="0" borderId="8" xfId="0" applyAlignment="1">
      <alignment vertical="top"/>
    </xf>
    <xf numFmtId="0" fontId="0" fillId="0" borderId="9" xfId="0" applyAlignment="1">
      <alignment vertical="top"/>
    </xf>
    <xf numFmtId="0" fontId="0" fillId="0" borderId="1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3" xfId="0" applyAlignment="1">
      <alignment vertical="top"/>
    </xf>
    <xf numFmtId="0" fontId="0" fillId="0" borderId="4" xfId="0" applyAlignment="1">
      <alignment vertical="top"/>
    </xf>
    <xf numFmtId="0" fontId="0" fillId="0" borderId="5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2" borderId="6" xfId="0" applyAlignment="1">
      <alignment vertical="top"/>
    </xf>
    <xf numFmtId="0" fontId="0" fillId="3" borderId="0" xfId="0" applyAlignment="1">
      <alignment vertical="top"/>
    </xf>
    <xf numFmtId="0" fontId="0" fillId="0" borderId="7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2" borderId="0" xfId="0" applyAlignment="1">
      <alignment vertical="top"/>
    </xf>
    <xf numFmtId="0" fontId="0" fillId="2" borderId="0" xfId="0" applyAlignment="1">
      <alignment vertical="top"/>
    </xf>
    <xf numFmtId="0" fontId="0" fillId="2" borderId="7" xfId="0" applyAlignment="1">
      <alignment vertical="top"/>
    </xf>
    <xf numFmtId="0" fontId="0" fillId="3" borderId="0" xfId="0" applyAlignment="1">
      <alignment vertical="top"/>
    </xf>
    <xf numFmtId="0" fontId="0" fillId="2" borderId="1" xfId="0" applyAlignment="1">
      <alignment vertical="top"/>
    </xf>
    <xf numFmtId="0" fontId="0" fillId="2" borderId="0" xfId="0" applyAlignment="1">
      <alignment vertical="top"/>
    </xf>
    <xf numFmtId="0" fontId="0" fillId="0" borderId="0" xfId="0" applyAlignment="1">
      <alignment vertical="top"/>
    </xf>
    <xf numFmtId="0" fontId="0" fillId="0" borderId="6" xfId="0" applyAlignment="1">
      <alignment vertical="top"/>
    </xf>
    <xf numFmtId="0" fontId="0" fillId="3" borderId="1" xfId="0" applyAlignment="1">
      <alignment vertical="top"/>
    </xf>
    <xf numFmtId="0" fontId="0" fillId="3" borderId="0" xfId="0" applyAlignment="1">
      <alignment vertical="top"/>
    </xf>
    <xf numFmtId="1" fontId="0" fillId="0" borderId="0" xfId="0" applyAlignment="1">
      <alignment vertical="top"/>
    </xf>
    <xf numFmtId="0" fontId="0" fillId="0" borderId="1" xfId="0" applyAlignment="1">
      <alignment vertical="top"/>
    </xf>
    <xf numFmtId="0" fontId="0" fillId="0" borderId="2" xfId="0" applyAlignment="1">
      <alignment vertical="top"/>
    </xf>
    <xf numFmtId="0" fontId="0" fillId="0" borderId="8" xfId="0" applyAlignment="1">
      <alignment vertical="top"/>
    </xf>
    <xf numFmtId="0" fontId="0" fillId="0" borderId="9" xfId="0" applyAlignment="1">
      <alignment vertical="top"/>
    </xf>
    <xf numFmtId="0" fontId="0" fillId="0" borderId="1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0" fontId="0" fillId="0" borderId="5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6" xfId="0" applyAlignment="1">
      <alignment vertical="center"/>
    </xf>
    <xf numFmtId="0" fontId="0" fillId="3" borderId="0" xfId="0" applyAlignment="1">
      <alignment vertical="center"/>
    </xf>
    <xf numFmtId="0" fontId="0" fillId="0" borderId="7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0" xfId="0" applyAlignment="1">
      <alignment vertical="center"/>
    </xf>
    <xf numFmtId="0" fontId="0" fillId="2" borderId="0" xfId="0" applyAlignment="1">
      <alignment vertical="center"/>
    </xf>
    <xf numFmtId="0" fontId="0" fillId="2" borderId="7" xfId="0" applyAlignment="1">
      <alignment vertical="center"/>
    </xf>
    <xf numFmtId="0" fontId="0" fillId="3" borderId="0" xfId="0" applyAlignment="1">
      <alignment vertical="center"/>
    </xf>
    <xf numFmtId="0" fontId="0" fillId="2" borderId="1" xfId="0" applyAlignment="1">
      <alignment vertical="center"/>
    </xf>
    <xf numFmtId="0" fontId="0" fillId="2" borderId="0" xfId="0" applyAlignment="1">
      <alignment vertical="center"/>
    </xf>
    <xf numFmtId="0" fontId="0" fillId="0" borderId="0" xfId="0" applyAlignment="1">
      <alignment vertical="center"/>
    </xf>
    <xf numFmtId="0" fontId="0" fillId="0" borderId="6" xfId="0" applyAlignment="1">
      <alignment vertical="center"/>
    </xf>
    <xf numFmtId="0" fontId="0" fillId="3" borderId="1" xfId="0" applyAlignment="1">
      <alignment vertical="center"/>
    </xf>
    <xf numFmtId="0" fontId="0" fillId="3" borderId="0" xfId="0" applyAlignment="1">
      <alignment vertical="center"/>
    </xf>
    <xf numFmtId="1" fontId="0" fillId="0" borderId="0" xfId="0" applyAlignment="1">
      <alignment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8" xfId="0" applyAlignment="1">
      <alignment vertical="center"/>
    </xf>
    <xf numFmtId="0" fontId="0" fillId="0" borderId="9" xfId="0" applyAlignment="1">
      <alignment vertical="center"/>
    </xf>
    <xf numFmtId="0" fontId="0" fillId="0" borderId="10" xfId="0" applyAlignment="1">
      <alignment vertical="center"/>
    </xf>
    <xf numFmtId="0" fontId="0" fillId="0" borderId="4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Alignment="1">
      <alignment horizontal="center" vertical="center"/>
    </xf>
    <xf numFmtId="0" fontId="0" fillId="3" borderId="0" xfId="0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2" borderId="7" xfId="0" applyAlignment="1">
      <alignment horizontal="center" vertical="center"/>
    </xf>
    <xf numFmtId="0" fontId="0" fillId="3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Alignment="1">
      <alignment horizontal="center" vertical="center"/>
    </xf>
    <xf numFmtId="1" fontId="0" fillId="0" borderId="0" xfId="0" applyAlignment="1">
      <alignment horizontal="center" vertical="center"/>
    </xf>
    <xf numFmtId="0" fontId="0" fillId="0" borderId="8" xfId="0" applyAlignment="1">
      <alignment horizontal="center" vertical="center"/>
    </xf>
    <xf numFmtId="0" fontId="0" fillId="0" borderId="9" xfId="0" applyAlignment="1">
      <alignment horizontal="center" vertical="center"/>
    </xf>
    <xf numFmtId="0" fontId="0" fillId="0" borderId="1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2" borderId="1" xfId="0" applyAlignment="1">
      <alignment horizontal="center" vertical="center"/>
    </xf>
    <xf numFmtId="0" fontId="0" fillId="3" borderId="1" xfId="0" applyAlignment="1">
      <alignment horizontal="center" vertical="center"/>
    </xf>
    <xf numFmtId="0" fontId="0" fillId="0" borderId="1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0" xfId="0" applyAlignment="1">
      <alignment horizontal="center" vertical="center"/>
    </xf>
    <xf numFmtId="0" fontId="0" fillId="0" borderId="2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Alignment="1">
      <alignment horizontal="center" vertical="center"/>
    </xf>
    <xf numFmtId="1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Alignment="1">
      <alignment horizontal="center" vertical="center"/>
    </xf>
    <xf numFmtId="1" fontId="0" fillId="0" borderId="0" xfId="0" applyAlignment="1">
      <alignment horizontal="center" vertical="center"/>
    </xf>
    <xf numFmtId="0" fontId="0" fillId="3" borderId="0" xfId="0" applyAlignment="1">
      <alignment horizontal="center" vertical="center"/>
    </xf>
    <xf numFmtId="0" fontId="0" fillId="3" borderId="0" xfId="0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2" borderId="9" xfId="0" applyAlignment="1">
      <alignment horizontal="center" vertical="center"/>
    </xf>
    <xf numFmtId="0" fontId="0" fillId="3" borderId="9" xfId="0" applyAlignment="1">
      <alignment horizontal="center" vertical="center"/>
    </xf>
    <xf numFmtId="0" fontId="0" fillId="0" borderId="11" xfId="0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2" borderId="12" xfId="0" applyAlignment="1">
      <alignment horizontal="center" vertical="center"/>
    </xf>
    <xf numFmtId="0" fontId="0" fillId="2" borderId="13" xfId="0" applyAlignment="1">
      <alignment horizontal="center" vertical="center"/>
    </xf>
    <xf numFmtId="0" fontId="0" fillId="0" borderId="12" xfId="0" applyAlignment="1">
      <alignment horizontal="center" vertical="center"/>
    </xf>
    <xf numFmtId="1" fontId="0" fillId="0" borderId="12" xfId="0" applyAlignment="1">
      <alignment horizontal="center" vertical="center"/>
    </xf>
    <xf numFmtId="0" fontId="0" fillId="0" borderId="13" xfId="0" applyAlignment="1">
      <alignment horizontal="center" vertical="center"/>
    </xf>
    <xf numFmtId="0" fontId="0" fillId="3" borderId="13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Alignment="1">
      <alignment horizontal="center" vertical="center"/>
    </xf>
    <xf numFmtId="0" fontId="0" fillId="4" borderId="9" xfId="0" applyAlignment="1">
      <alignment horizontal="center" vertical="center"/>
    </xf>
    <xf numFmtId="0" fontId="0" fillId="0" borderId="11" xfId="0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0" borderId="13" xfId="0" applyAlignment="1">
      <alignment horizontal="center" vertical="center"/>
    </xf>
    <xf numFmtId="0" fontId="0" fillId="4" borderId="11" xfId="0" applyAlignment="1">
      <alignment horizontal="center" vertical="center"/>
    </xf>
    <xf numFmtId="0" fontId="0" fillId="4" borderId="12" xfId="0" applyAlignment="1">
      <alignment horizontal="center" vertical="center"/>
    </xf>
    <xf numFmtId="0" fontId="0" fillId="4" borderId="13" xfId="0" applyAlignment="1">
      <alignment horizontal="center" vertical="center"/>
    </xf>
    <xf numFmtId="0" fontId="0" fillId="4" borderId="11" xfId="0" applyAlignment="1">
      <alignment horizontal="center" vertical="center"/>
    </xf>
    <xf numFmtId="0" fontId="0" fillId="4" borderId="12" xfId="0" applyAlignment="1">
      <alignment horizontal="center" vertical="center"/>
    </xf>
    <xf numFmtId="0" fontId="0" fillId="4" borderId="13" xfId="0" applyAlignment="1">
      <alignment horizontal="center" vertical="center"/>
    </xf>
    <xf numFmtId="0" fontId="0" fillId="0" borderId="6" xfId="0" applyAlignment="1">
      <alignment vertical="center"/>
    </xf>
    <xf numFmtId="0" fontId="0" fillId="0" borderId="6" xfId="0" applyAlignment="1">
      <alignment vertical="center"/>
    </xf>
    <xf numFmtId="0" fontId="0" fillId="0" borderId="0" xfId="0" applyAlignment="1">
      <alignment vertical="center"/>
    </xf>
    <xf numFmtId="0" fontId="0" fillId="4" borderId="11" xfId="0" applyAlignment="1">
      <alignment horizontal="center" vertical="center"/>
    </xf>
    <xf numFmtId="0" fontId="0" fillId="4" borderId="12" xfId="0" applyAlignment="1">
      <alignment horizontal="center" vertical="center"/>
    </xf>
    <xf numFmtId="0" fontId="0" fillId="4" borderId="13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ED7D31"/>
      <rgbColor rgb="00000000"/>
      <rgbColor rgb="00FF0000"/>
      <rgbColor rgb="0000FF00"/>
      <rgbColor rgb="00FF00FF"/>
      <rgbColor rgb="00FFFF00"/>
      <rgbColor rgb="00000080"/>
      <rgbColor rgb="00008080"/>
      <rgbColor rgb="00FFFFFF"/>
      <rgbColor rgb="000080FF"/>
      <rgbColor rgb="00B0FFB0"/>
      <rgbColor rgb="00FFFF90"/>
      <rgbColor rgb="00FFB0FF"/>
      <rgbColor rgb="00FFA0D0"/>
      <rgbColor rgb="00FF80C0"/>
      <rgbColor rgb="00FF0080"/>
      <rgbColor rgb="0090909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defaultGridColor="0" zoomScale="93" zoomScaleNormal="93" colorId="0" workbookViewId="0" topLeftCell="A1">
      <pane topLeftCell="A1" activePane="topLeft" state="split"/>
      <selection pane="topLeft" activeCell="H54" sqref="H54"/>
    </sheetView>
  </sheetViews>
  <sheetFormatPr defaultColWidth="9.00390625" defaultRowHeight="15.75"/>
  <cols>
    <col min="1" max="1" width="32.75390625" style="0" customWidth="1"/>
    <col min="2" max="2" width="11.625" style="129" customWidth="1"/>
    <col min="3" max="7" width="8.00390625" style="129" customWidth="1"/>
    <col min="8" max="8" width="7.875" style="129" customWidth="1"/>
    <col min="9" max="9" width="8.625" style="129" customWidth="1"/>
    <col min="10" max="10" width="7.50390625" style="129" customWidth="1"/>
    <col min="11" max="256" width="31.875" style="0" customWidth="1"/>
  </cols>
  <sheetData>
    <row r="1" spans="1:256" ht="15.75">
      <c r="A1" t="s">
        <v>13</v>
      </c>
    </row>
    <row r="2" spans="1:11" ht="15.75"/>
    <row r="3" spans="1:11" ht="15.75">
      <c r="B3" s="129" t="s">
        <v>1</v>
      </c>
    </row>
    <row r="4" spans="1:11" ht="15.75">
      <c r="B4" s="129" t="s">
        <v>37</v>
      </c>
      <c r="C4" s="129" t="s">
        <v>42</v>
      </c>
      <c r="D4" s="129" t="s">
        <v>43</v>
      </c>
      <c r="E4" s="129" t="s">
        <v>44</v>
      </c>
      <c r="F4" s="129" t="s">
        <v>45</v>
      </c>
      <c r="G4" s="129" t="s">
        <v>46</v>
      </c>
      <c r="H4" s="129" t="s">
        <v>18</v>
      </c>
      <c r="I4" s="129" t="s">
        <v>19</v>
      </c>
      <c r="J4" s="129" t="s">
        <v>41</v>
      </c>
    </row>
    <row r="5" spans="1:11" ht="15.75"/>
    <row r="6" spans="1:11" ht="15.75">
      <c r="B6" s="129" t="s">
        <v>27</v>
      </c>
      <c r="C6" s="129" t="s">
        <v>36</v>
      </c>
      <c r="D6" s="129" t="s">
        <v>36</v>
      </c>
      <c r="E6" s="129" t="s">
        <v>36</v>
      </c>
      <c r="F6" s="129" t="s">
        <v>36</v>
      </c>
      <c r="G6" s="129" t="s">
        <v>36</v>
      </c>
    </row>
    <row r="7" spans="1:11" ht="15.75">
      <c r="A7" t="s">
        <v>29</v>
      </c>
      <c r="B7" s="129" t="s">
        <v>2</v>
      </c>
      <c r="C7" s="129" t="s">
        <v>16</v>
      </c>
      <c r="D7" s="129" t="s">
        <v>16</v>
      </c>
      <c r="E7" s="129" t="s">
        <v>16</v>
      </c>
      <c r="F7" s="129" t="s">
        <v>16</v>
      </c>
      <c r="G7" s="129" t="s">
        <v>16</v>
      </c>
    </row>
    <row r="8" spans="1:11" ht="15.75"/>
    <row r="9" spans="1:11" ht="15.75">
      <c r="A9" t="s">
        <v>6</v>
      </c>
      <c r="B9" s="129">
        <v>16.900000000000002</v>
      </c>
      <c r="C9" s="129">
        <v>19.3</v>
      </c>
      <c r="D9" s="129">
        <v>18.400000000000002</v>
      </c>
      <c r="E9" s="129">
        <v>18</v>
      </c>
      <c r="F9" s="129">
        <v>14.4</v>
      </c>
      <c r="G9" s="129">
        <v>9.48</v>
      </c>
      <c r="H9" s="129">
        <v>8.2</v>
      </c>
      <c r="I9" s="129">
        <v>70</v>
      </c>
      <c r="J9" s="129" t="s">
        <v>30</v>
      </c>
    </row>
    <row r="10" spans="1:11" ht="15.75">
      <c r="A10" t="s">
        <v>10</v>
      </c>
      <c r="B10" s="129">
        <v>0.4</v>
      </c>
      <c r="C10" s="129">
        <v>0.12</v>
      </c>
      <c r="D10" s="129">
        <v>0.094</v>
      </c>
      <c r="E10" s="129">
        <v>0.5600000000000002</v>
      </c>
      <c r="F10" s="129">
        <v>0.59</v>
      </c>
      <c r="G10" s="129">
        <v>0.51</v>
      </c>
      <c r="H10" s="129">
        <v>1.2000000000000002</v>
      </c>
      <c r="I10" s="129">
        <v>9.600000000000001</v>
      </c>
      <c r="J10" s="129" t="s">
        <v>30</v>
      </c>
    </row>
    <row r="11" spans="1:11" ht="15.75">
      <c r="A11" t="s">
        <v>11</v>
      </c>
      <c r="B11" s="129">
        <v>45.400000000000006</v>
      </c>
      <c r="C11" s="129">
        <v>50.900000000000006</v>
      </c>
      <c r="D11" s="129">
        <v>48.800000000000004</v>
      </c>
      <c r="E11" s="129">
        <v>52.300000000000004</v>
      </c>
      <c r="F11" s="129">
        <v>49.800000000000004</v>
      </c>
      <c r="G11" s="129">
        <v>30.5</v>
      </c>
      <c r="H11" s="129">
        <v>81</v>
      </c>
      <c r="I11" s="129">
        <v>370</v>
      </c>
      <c r="J11" s="129" t="s">
        <v>30</v>
      </c>
    </row>
    <row r="12" spans="1:11" ht="15.75">
      <c r="A12" t="s">
        <v>14</v>
      </c>
      <c r="B12" s="129">
        <v>15.9</v>
      </c>
      <c r="C12" s="129">
        <v>30.200000000000003</v>
      </c>
      <c r="D12" s="129">
        <v>28</v>
      </c>
      <c r="E12" s="129">
        <v>56.6</v>
      </c>
      <c r="F12" s="129">
        <v>47.300000000000004</v>
      </c>
      <c r="G12" s="129">
        <v>38.5</v>
      </c>
      <c r="H12" s="129">
        <v>34</v>
      </c>
      <c r="I12" s="129">
        <v>270</v>
      </c>
      <c r="J12" s="129" t="s">
        <v>30</v>
      </c>
    </row>
    <row r="13" spans="1:11" ht="15.75">
      <c r="A13" t="s">
        <v>28</v>
      </c>
      <c r="B13" s="129">
        <v>31.5</v>
      </c>
      <c r="C13" s="129">
        <v>0.028</v>
      </c>
      <c r="D13" s="129">
        <v>0.011000000000000001</v>
      </c>
      <c r="E13" s="129">
        <v>0.21200000000000002</v>
      </c>
      <c r="F13" s="129">
        <v>0.257</v>
      </c>
      <c r="G13" s="129">
        <v>0.17600000000000002</v>
      </c>
      <c r="H13" s="129">
        <v>0.15</v>
      </c>
      <c r="I13" s="129">
        <v>0.71</v>
      </c>
      <c r="J13" s="129" t="s">
        <v>30</v>
      </c>
    </row>
    <row r="14" spans="1:11" ht="15.75">
      <c r="A14" t="s">
        <v>32</v>
      </c>
      <c r="B14" s="129">
        <v>0.1</v>
      </c>
      <c r="C14" s="129">
        <v>51.1</v>
      </c>
      <c r="D14" s="129">
        <v>51.300000000000004</v>
      </c>
      <c r="E14" s="129">
        <v>37.2</v>
      </c>
      <c r="F14" s="129">
        <v>27.5</v>
      </c>
      <c r="G14" s="129">
        <v>15.3</v>
      </c>
      <c r="H14" s="129">
        <v>20.900000000000002</v>
      </c>
      <c r="I14" s="129">
        <v>51.6</v>
      </c>
      <c r="J14" s="129" t="s">
        <v>30</v>
      </c>
    </row>
    <row r="15" spans="1:11" ht="15.75">
      <c r="A15" t="s">
        <v>25</v>
      </c>
      <c r="B15" s="129">
        <v>33.20000000000001</v>
      </c>
      <c r="C15" s="129">
        <v>18.3</v>
      </c>
      <c r="D15" s="129">
        <v>14.5</v>
      </c>
      <c r="E15" s="129">
        <v>52.900000000000006</v>
      </c>
      <c r="F15" s="129">
        <v>58.900000000000006</v>
      </c>
      <c r="G15" s="129">
        <v>58.7</v>
      </c>
      <c r="H15" s="129">
        <v>46.7</v>
      </c>
      <c r="I15" s="129">
        <v>218</v>
      </c>
      <c r="J15" s="129" t="s">
        <v>30</v>
      </c>
    </row>
    <row r="16" spans="1:11" ht="15.75">
      <c r="A16" t="s">
        <v>47</v>
      </c>
      <c r="B16" s="129">
        <v>128.5</v>
      </c>
      <c r="C16" s="129">
        <v>106</v>
      </c>
      <c r="D16" s="129">
        <v>84</v>
      </c>
      <c r="E16" s="129">
        <v>165</v>
      </c>
      <c r="F16" s="129">
        <v>168</v>
      </c>
      <c r="G16" s="129">
        <v>195</v>
      </c>
      <c r="H16" s="129">
        <v>150</v>
      </c>
      <c r="I16" s="129">
        <v>410</v>
      </c>
      <c r="J16" s="129" t="s">
        <v>30</v>
      </c>
    </row>
    <row r="17" spans="1:11" ht="15.75"/>
    <row r="18" spans="1:11" ht="15.75">
      <c r="A18" t="s">
        <v>33</v>
      </c>
    </row>
    <row r="19" spans="1:11" ht="15.75"/>
    <row r="20" spans="1:11" ht="15.75">
      <c r="A20" t="s">
        <v>22</v>
      </c>
      <c r="B20" s="129">
        <v>15.5</v>
      </c>
      <c r="C20" s="129">
        <v>19</v>
      </c>
      <c r="D20" s="129">
        <v>85</v>
      </c>
      <c r="E20" s="129">
        <v>36</v>
      </c>
      <c r="F20" s="129">
        <v>71</v>
      </c>
      <c r="G20" s="129">
        <v>188</v>
      </c>
    </row>
    <row r="21" spans="1:11" ht="15.75">
      <c r="A21" t="s">
        <v>34</v>
      </c>
      <c r="B21" s="129">
        <v>34.4</v>
      </c>
      <c r="C21" s="129">
        <v>181</v>
      </c>
      <c r="D21" s="129">
        <v>671</v>
      </c>
      <c r="E21" s="129">
        <v>354</v>
      </c>
      <c r="F21" s="129">
        <v>695</v>
      </c>
      <c r="G21" s="129">
        <v>1720</v>
      </c>
    </row>
    <row r="22" spans="1:11" ht="15.75">
      <c r="A22" t="s">
        <v>5</v>
      </c>
      <c r="B22" s="129">
        <v>20.3</v>
      </c>
      <c r="C22" s="129">
        <v>50</v>
      </c>
      <c r="D22" s="129">
        <v>180</v>
      </c>
      <c r="E22" s="129">
        <v>89</v>
      </c>
      <c r="F22" s="129">
        <v>169</v>
      </c>
      <c r="G22" s="129">
        <v>407</v>
      </c>
    </row>
    <row r="23" spans="1:11" ht="15.75">
      <c r="A23" t="s">
        <v>31</v>
      </c>
      <c r="B23" s="129">
        <v>7.1000000000000005</v>
      </c>
      <c r="C23" s="129">
        <v>9</v>
      </c>
      <c r="D23" s="129">
        <v>30</v>
      </c>
      <c r="E23" s="129">
        <v>17</v>
      </c>
      <c r="F23" s="129">
        <v>28</v>
      </c>
      <c r="G23" s="129">
        <v>73</v>
      </c>
    </row>
    <row r="24" spans="1:11" ht="15.75">
      <c r="A24" t="s">
        <v>4</v>
      </c>
      <c r="B24" s="129">
        <v>10.9</v>
      </c>
      <c r="C24" s="129">
        <v>13</v>
      </c>
      <c r="D24" s="129">
        <v>17</v>
      </c>
      <c r="E24" s="129">
        <v>39</v>
      </c>
      <c r="F24" s="129">
        <v>87</v>
      </c>
      <c r="G24" s="129">
        <v>215</v>
      </c>
    </row>
    <row r="25" spans="1:11" ht="15.75">
      <c r="A25" t="s">
        <v>3</v>
      </c>
      <c r="B25" s="129">
        <v>12.600000000000001</v>
      </c>
      <c r="C25" s="129">
        <v>8</v>
      </c>
      <c r="D25" s="129">
        <v>60</v>
      </c>
      <c r="E25" s="129">
        <v>15</v>
      </c>
      <c r="F25" s="129">
        <v>25</v>
      </c>
      <c r="G25" s="129">
        <v>80</v>
      </c>
    </row>
    <row r="26" spans="1:11" ht="15.75">
      <c r="A26" t="s">
        <v>26</v>
      </c>
      <c r="C26" s="129">
        <f>SUM(C20:C25)</f>
        <v>280</v>
      </c>
      <c r="D26" s="129">
        <f>SUM(D20:D25)</f>
        <v>1043</v>
      </c>
      <c r="E26" s="129">
        <f>SUM(E20:E25)</f>
        <v>550</v>
      </c>
      <c r="F26" s="129">
        <f>SUM(F20:F25)</f>
        <v>1075</v>
      </c>
      <c r="G26" s="129">
        <f>SUM(G20:G25)</f>
        <v>2683</v>
      </c>
      <c r="H26" s="129">
        <v>552</v>
      </c>
      <c r="I26" s="129">
        <v>3160</v>
      </c>
      <c r="J26" s="129" t="s">
        <v>0</v>
      </c>
    </row>
    <row r="27" spans="1:11" ht="15.75">
      <c r="A27" t="s">
        <v>21</v>
      </c>
      <c r="B27" s="129">
        <v>55.1</v>
      </c>
      <c r="C27" s="129">
        <v>203</v>
      </c>
      <c r="D27" s="129">
        <v>648</v>
      </c>
      <c r="E27" s="129">
        <v>478</v>
      </c>
      <c r="F27" s="129">
        <v>1030</v>
      </c>
      <c r="G27" s="129">
        <v>2450</v>
      </c>
    </row>
    <row r="28" spans="1:11" ht="15.75">
      <c r="A28" t="s">
        <v>35</v>
      </c>
      <c r="B28" s="129">
        <v>58.1</v>
      </c>
      <c r="C28" s="129">
        <v>202</v>
      </c>
      <c r="D28" s="129">
        <v>583</v>
      </c>
      <c r="E28" s="129">
        <v>492</v>
      </c>
      <c r="F28" s="129">
        <v>1060</v>
      </c>
      <c r="G28" s="129">
        <v>2960</v>
      </c>
    </row>
    <row r="29" spans="1:11" ht="15.75">
      <c r="A29" t="s">
        <v>7</v>
      </c>
      <c r="B29" s="129">
        <v>30.6</v>
      </c>
      <c r="C29" s="129">
        <v>142</v>
      </c>
      <c r="D29" s="129">
        <v>330</v>
      </c>
      <c r="E29" s="129">
        <v>337</v>
      </c>
      <c r="F29" s="129">
        <v>670</v>
      </c>
      <c r="G29" s="129">
        <v>1530</v>
      </c>
    </row>
    <row r="30" spans="1:11" ht="15.75">
      <c r="A30" t="s">
        <v>12</v>
      </c>
      <c r="B30" s="129">
        <v>37.800000000000004</v>
      </c>
      <c r="C30" s="129">
        <v>115</v>
      </c>
      <c r="D30" s="129">
        <v>255</v>
      </c>
      <c r="E30" s="129">
        <v>288</v>
      </c>
      <c r="F30" s="129">
        <v>604</v>
      </c>
      <c r="G30" s="129">
        <v>1310</v>
      </c>
    </row>
    <row r="31" spans="1:11" ht="15.75">
      <c r="A31" t="s">
        <v>40</v>
      </c>
      <c r="B31" s="129">
        <v>97.9</v>
      </c>
      <c r="C31" s="129">
        <f>80+76</f>
        <v>156</v>
      </c>
      <c r="D31" s="129">
        <f>178+199</f>
        <v>377</v>
      </c>
      <c r="E31" s="129">
        <f>245+279</f>
        <v>524</v>
      </c>
      <c r="F31" s="129">
        <f>578+608</f>
        <v>1186</v>
      </c>
      <c r="G31" s="129">
        <f>968+1070</f>
        <v>2038</v>
      </c>
    </row>
    <row r="32" spans="1:11" ht="15.75">
      <c r="A32" t="s">
        <v>8</v>
      </c>
      <c r="B32" s="129">
        <v>46.2</v>
      </c>
      <c r="C32" s="129">
        <v>101</v>
      </c>
      <c r="D32" s="129">
        <v>229</v>
      </c>
      <c r="E32" s="129">
        <v>277</v>
      </c>
      <c r="F32" s="129">
        <v>557</v>
      </c>
      <c r="G32" s="129">
        <v>1190</v>
      </c>
    </row>
    <row r="33" spans="1:11" ht="15.75">
      <c r="A33" t="s">
        <v>17</v>
      </c>
      <c r="B33" s="129">
        <v>12.600000000000001</v>
      </c>
      <c r="C33" s="129">
        <v>24</v>
      </c>
      <c r="D33" s="129">
        <v>79</v>
      </c>
      <c r="E33" s="129">
        <v>51</v>
      </c>
      <c r="F33" s="129">
        <v>90</v>
      </c>
      <c r="G33" s="129">
        <v>309</v>
      </c>
    </row>
    <row r="34" spans="1:11" ht="15.75">
      <c r="A34" t="s">
        <v>9</v>
      </c>
      <c r="B34" s="129">
        <v>28</v>
      </c>
      <c r="C34" s="129">
        <v>47</v>
      </c>
      <c r="D34" s="129">
        <v>164</v>
      </c>
      <c r="E34" s="129">
        <v>91</v>
      </c>
      <c r="F34" s="129">
        <v>156</v>
      </c>
      <c r="G34" s="129">
        <v>940</v>
      </c>
    </row>
    <row r="35" spans="1:11" ht="15.75">
      <c r="A35" t="s">
        <v>24</v>
      </c>
      <c r="B35" s="129">
        <v>28.700000000000003</v>
      </c>
      <c r="C35" s="129">
        <v>47</v>
      </c>
      <c r="D35" s="129">
        <v>175</v>
      </c>
      <c r="E35" s="129">
        <v>98</v>
      </c>
      <c r="F35" s="129">
        <v>167</v>
      </c>
      <c r="G35" s="129">
        <v>912</v>
      </c>
    </row>
    <row r="36" spans="1:11" ht="15.75">
      <c r="A36" t="s">
        <v>23</v>
      </c>
      <c r="C36" s="129">
        <f>SUM(C27:C35)</f>
        <v>1037</v>
      </c>
      <c r="D36" s="129">
        <f>SUM(D27:D35)</f>
        <v>2840</v>
      </c>
      <c r="E36" s="129">
        <f>SUM(E27:E35)</f>
        <v>2636</v>
      </c>
      <c r="F36" s="129">
        <f>SUM(F27:F35)</f>
        <v>5520</v>
      </c>
      <c r="G36" s="129">
        <f>SUM(G27:G35)</f>
        <v>13639</v>
      </c>
      <c r="H36" s="129">
        <v>1700</v>
      </c>
      <c r="I36" s="129">
        <v>9600</v>
      </c>
      <c r="J36" s="129" t="s">
        <v>0</v>
      </c>
    </row>
    <row r="37" spans="1:11" ht="15.75"/>
    <row r="38" spans="1:11" ht="15.75">
      <c r="A38" t="s">
        <v>38</v>
      </c>
      <c r="B38" s="129">
        <f>SUM(B20:B35)</f>
        <v>495.79999999999995</v>
      </c>
      <c r="C38" s="129">
        <f>SUM(C20:C35)</f>
        <v>1597</v>
      </c>
      <c r="D38" s="129">
        <f>SUM(D20:D35)</f>
        <v>4926</v>
      </c>
      <c r="E38" s="129">
        <f>SUM(E20:E35)</f>
        <v>3736</v>
      </c>
      <c r="F38" s="129">
        <f>SUM(F20:F35)</f>
        <v>7670</v>
      </c>
    </row>
    <row r="39" spans="1:11" ht="15.75"/>
    <row r="40" spans="1:11" ht="15.75">
      <c r="A40" t="s">
        <v>39</v>
      </c>
      <c r="B40" s="129">
        <v>1.76</v>
      </c>
      <c r="C40" s="129">
        <f>AVERAGE(3.28,3.15)</f>
        <v>3.215</v>
      </c>
      <c r="D40" s="129">
        <f>AVERAGE(3.28,3.15)</f>
        <v>3.215</v>
      </c>
      <c r="E40" s="129">
        <f>AVERAGE(3.28,3.15)</f>
        <v>3.215</v>
      </c>
      <c r="F40" s="129">
        <f>AVERAGE(3.28,3.15)</f>
        <v>3.215</v>
      </c>
      <c r="G40" s="129">
        <f>AVERAGE(3.28,3.15)</f>
        <v>3.215</v>
      </c>
    </row>
    <row r="41" spans="8:14" ht="15.75">
      <c r="L41" s="30"/>
      <c r="M41" s="30"/>
      <c r="N41" s="30"/>
    </row>
    <row r="42" spans="1:14" ht="15.75">
      <c r="L42" s="30"/>
      <c r="M42" s="30"/>
      <c r="N42" s="30"/>
    </row>
    <row r="43" spans="1:14" ht="15.75">
      <c r="A43" t="s">
        <v>15</v>
      </c>
      <c r="L43" s="30"/>
      <c r="M43" s="30"/>
      <c r="N43" s="30"/>
    </row>
    <row r="44" spans="1:11" ht="15.75">
      <c r="A44" t="s">
        <v>20</v>
      </c>
    </row>
    <row r="45" spans="1:11" ht="15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