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'A'!$A$1:$G$42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<sst xmlns="http://schemas.openxmlformats.org/spreadsheetml/2006/main" count="28" uniqueCount="26">
  <si>
    <t>BHE System Losses</t>
  </si>
  <si>
    <t>(These system losses exclude losses over PTF facilities)</t>
  </si>
  <si>
    <t>Weighted Average Loss Factors by Class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</si>
  <si>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</si>
  <si>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</si>
  <si>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</si>
  <si>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</si>
  <si>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</si>
  <si>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</si>
  <si>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 xml:space="preserve">Example:  </t>
  </si>
  <si>
    <t>Usage @ meter = 9,700 MWh</t>
  </si>
  <si>
    <t xml:space="preserve">Total MWh to be provided = 9,700 x (1+.100169) = </t>
  </si>
  <si>
    <t>Loss Factors by Voltage Level</t>
  </si>
  <si>
    <t>Secondary</t>
  </si>
  <si>
    <t>Primary</t>
  </si>
  <si>
    <t>Sub-Transmission</t>
  </si>
  <si>
    <t>Transmission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</si>
  <si>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</si>
  <si>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</si>
  <si>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</si>
  <si>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</si>
  <si>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</si>
  <si>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</si>
  <si>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Average</t>
  </si>
  <si>
    <t>Total Class</t>
  </si>
  <si>
    <t xml:space="preserve">SO Only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</si>
</sst>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%"/>
    <numFmt numFmtId="167" formatCode="0.00%"/>
    <numFmt numFmtId="168" formatCode="0.000000"/>
    <numFmt numFmtId="169" formatCode="0.0%"/>
    <numFmt numFmtId="170" formatCode="[$$-409]#,##0.00"/>
    <numFmt numFmtId="171" formatCode="#,##0"/>
  </numFmts>
  <fonts count="1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sz val="10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6" fontId="6" fillId="0" borderId="1" xfId="0" applyNumberFormat="1" applyFont="1" applyAlignment="1">
      <alignment horizontal="centerContinuous"/>
    </xf>
    <xf numFmtId="166" fontId="6" fillId="0" borderId="2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/>
    </xf>
    <xf numFmtId="164" fontId="0" fillId="0" borderId="3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1" xfId="0" applyNumberFormat="1" applyFont="1" applyAlignment="1">
      <alignment horizontal="center"/>
    </xf>
    <xf numFmtId="164" fontId="8" fillId="0" borderId="2" xfId="0" applyNumberFormat="1" applyFont="1" applyAlignment="1">
      <alignment horizontal="center"/>
    </xf>
    <xf numFmtId="164" fontId="9" fillId="0" borderId="2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4" fontId="8" fillId="0" borderId="3" xfId="0" applyNumberFormat="1" applyFont="1" applyAlignment="1">
      <alignment horizontal="left"/>
    </xf>
    <xf numFmtId="164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4" fontId="0" fillId="0" borderId="2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0" fillId="0" borderId="0" xfId="0" applyNumberFormat="1" applyFont="1" applyAlignment="1">
      <alignment horizontal="centerContinuous"/>
    </xf>
    <xf numFmtId="164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168" fontId="11" fillId="2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71" fontId="2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defaultGridColor="0" zoomScale="87" zoomScaleNormal="87" colorId="22" workbookViewId="0" topLeftCell="A1">
      <pane topLeftCell="A1" activePane="topLeft" state="split"/>
      <selection pane="topLeft" activeCell="F28" sqref="F28"/>
    </sheetView>
  </sheetViews>
  <sheetFormatPr defaultColWidth="8.88671875" defaultRowHeight="15"/>
  <cols>
    <col min="1" max="2" width="10.6640625" style="1" customWidth="1"/>
    <col min="3" max="3" width="8.6640625" style="1" customWidth="1"/>
    <col min="4" max="4" width="17.6640625" style="1" customWidth="1"/>
    <col min="5" max="5" width="14.6640625" style="1" customWidth="1"/>
    <col min="6" max="6" width="11.6640625" style="1" customWidth="1"/>
    <col min="7" max="7" width="3.6640625" style="1" customWidth="1"/>
    <col min="8" max="256" width="9.6640625" style="1" customWidth="1"/>
  </cols>
  <sheetData>
    <row r="1" spans="1:8" ht="37.5">
      <c r="A1" s="2" t="s">
        <v>0</v>
      </c>
      <c r="B1" s="3"/>
      <c r="C1" s="3"/>
      <c r="D1" s="4"/>
      <c r="E1" s="4"/>
      <c r="F1" s="4"/>
      <c r="G1" s="4"/>
      <c r="H1" s="5"/>
    </row>
    <row r="2" spans="1:8" ht="13.5">
      <c r="A2" s="6" t="s">
        <v>1</v>
      </c>
      <c r="B2" s="7"/>
      <c r="C2" s="7"/>
      <c r="D2" s="7"/>
      <c r="E2" s="7"/>
      <c r="F2" s="7"/>
      <c r="G2" s="7"/>
      <c r="H2" s="5"/>
    </row>
    <row r="3" spans="1:8" ht="13.5">
      <c r="A3" s="5"/>
      <c r="H3" s="5"/>
    </row>
    <row r="4" spans="1:8" ht="13.5">
      <c r="A4" s="5"/>
      <c r="C4" s="8" t="s">
        <v>12</v>
      </c>
      <c r="D4" s="9"/>
      <c r="E4" s="10"/>
      <c r="F4" s="11"/>
      <c r="G4" s="12"/>
      <c r="H4" s="5"/>
    </row>
    <row r="5" spans="1:8" ht="13.5">
      <c r="A5" s="5"/>
      <c r="C5" s="13"/>
      <c r="D5" s="14"/>
      <c r="E5" s="15" t="s">
        <v>23</v>
      </c>
      <c r="F5" s="11"/>
      <c r="G5" s="16"/>
      <c r="H5" s="5"/>
    </row>
    <row r="6" spans="1:8" ht="13.5">
      <c r="A6" s="5"/>
      <c r="C6" s="17" t="s">
        <v>13</v>
      </c>
      <c r="D6" s="18"/>
      <c r="E6" s="19">
        <f>1/(1-0.099)-1</f>
        <v>0.10987791342952269</v>
      </c>
      <c r="F6" s="11"/>
      <c r="G6" s="16"/>
      <c r="H6" s="5"/>
    </row>
    <row r="7" spans="1:8" ht="13.5">
      <c r="A7" s="5"/>
      <c r="C7" s="17" t="s">
        <v>14</v>
      </c>
      <c r="D7" s="18"/>
      <c r="E7" s="19">
        <f>1/(1-0.0562)-1</f>
        <v>0.05954651409196865</v>
      </c>
      <c r="F7" s="11"/>
      <c r="G7" s="16"/>
      <c r="H7" s="5"/>
    </row>
    <row r="8" spans="1:8" ht="13.5">
      <c r="A8" s="5"/>
      <c r="C8" s="17" t="s">
        <v>15</v>
      </c>
      <c r="D8" s="18"/>
      <c r="E8" s="19">
        <f>1/(1-0.0298)-1</f>
        <v>0.030715316429602124</v>
      </c>
      <c r="F8" s="11"/>
      <c r="G8" s="16"/>
      <c r="H8" s="5"/>
    </row>
    <row r="9" spans="1:8" ht="13.5">
      <c r="A9" s="5"/>
      <c r="C9" s="17" t="s">
        <v>16</v>
      </c>
      <c r="D9" s="18"/>
      <c r="E9" s="19">
        <f>1/(1-0.0159)-1</f>
        <v>0.01615689462453007</v>
      </c>
      <c r="F9" s="11"/>
      <c r="G9" s="20"/>
      <c r="H9" s="5"/>
    </row>
    <row r="10" spans="1:8" ht="13.5">
      <c r="A10" s="5"/>
      <c r="C10" s="17"/>
      <c r="D10" s="18"/>
      <c r="E10" s="21"/>
      <c r="F10" s="11"/>
      <c r="G10" s="20"/>
      <c r="H10" s="5"/>
    </row>
    <row r="11" spans="1:8" ht="13.5">
      <c r="A11" s="5"/>
      <c r="C11" s="22"/>
      <c r="D11" s="22"/>
      <c r="E11" s="22"/>
      <c r="F11" s="20"/>
      <c r="G11" s="20"/>
      <c r="H11" s="5"/>
    </row>
    <row r="12" spans="1:8" ht="13.5">
      <c r="A12" s="5"/>
      <c r="H12" s="5"/>
    </row>
    <row r="13" spans="1:8" ht="21.75">
      <c r="A13" s="23" t="s">
        <v>2</v>
      </c>
      <c r="B13" s="24"/>
      <c r="H13" s="5"/>
    </row>
    <row r="14" spans="1:8" ht="13.5">
      <c r="A14" s="5"/>
      <c r="H14" s="5"/>
    </row>
    <row r="15" spans="1:8" ht="13.5">
      <c r="A15" s="5"/>
      <c r="E15" s="7"/>
      <c r="F15" s="25"/>
      <c r="H15" s="5"/>
    </row>
    <row r="16" spans="1:8" ht="16.5">
      <c r="A16" s="26" t="s">
        <v>3</v>
      </c>
      <c r="B16" s="27"/>
      <c r="E16" s="28" t="s">
        <v>24</v>
      </c>
      <c r="F16" s="28" t="s">
        <v>25</v>
      </c>
      <c r="H16" s="5"/>
    </row>
    <row r="17" spans="1:8" ht="13.5">
      <c r="A17" s="5"/>
      <c r="C17" s="29" t="s">
        <v>17</v>
      </c>
      <c r="E17" s="30">
        <v>0.824</v>
      </c>
      <c r="F17" s="30">
        <v>0.8436</v>
      </c>
      <c r="H17" s="5"/>
    </row>
    <row r="18" spans="1:8" ht="13.5">
      <c r="A18" s="5"/>
      <c r="C18" s="29" t="s">
        <v>18</v>
      </c>
      <c r="E18" s="31">
        <v>0.176</v>
      </c>
      <c r="F18" s="31">
        <v>0.1564</v>
      </c>
      <c r="H18" s="5"/>
    </row>
    <row r="19" spans="1:8" ht="13.5">
      <c r="A19" s="5"/>
      <c r="E19" s="30">
        <f>E17+E18</f>
        <v>1</v>
      </c>
      <c r="F19" s="30">
        <f>F17+F18</f>
        <v>1</v>
      </c>
      <c r="H19" s="5"/>
    </row>
    <row r="20" spans="1:8" ht="3.75" customHeight="1">
      <c r="A20" s="5"/>
      <c r="D20" s="30"/>
      <c r="E20" s="30"/>
      <c r="H20" s="5"/>
    </row>
    <row r="21" spans="1:8" ht="16.5">
      <c r="A21" s="32" t="s">
        <v>4</v>
      </c>
      <c r="B21" s="33"/>
      <c r="C21" s="34"/>
      <c r="D21" s="35"/>
      <c r="E21" s="36">
        <f>E17*($E$6+1)+E18*($E$7+1)-1</f>
        <v>0.10101958714611303</v>
      </c>
      <c r="F21" s="36">
        <f>F17*($E$6+1)+F18*($E$7+1)-1</f>
        <v>0.10200608257312926</v>
      </c>
      <c r="G21" s="34"/>
      <c r="H21" s="5"/>
    </row>
    <row r="22" spans="1:8" ht="21.75">
      <c r="A22" s="37"/>
      <c r="B22" s="38"/>
      <c r="D22" s="30"/>
      <c r="E22" s="39"/>
      <c r="F22" s="39"/>
      <c r="H22" s="5"/>
    </row>
    <row r="23" spans="1:8" ht="13.5">
      <c r="A23" s="5"/>
      <c r="D23" s="30"/>
      <c r="E23" s="7"/>
      <c r="F23" s="25"/>
      <c r="H23" s="5"/>
    </row>
    <row r="24" spans="1:8" ht="16.5">
      <c r="A24" s="26" t="s">
        <v>5</v>
      </c>
      <c r="B24" s="40"/>
      <c r="E24" s="28" t="s">
        <v>24</v>
      </c>
      <c r="F24" s="28" t="s">
        <v>25</v>
      </c>
      <c r="H24" s="5"/>
    </row>
    <row r="25" spans="1:8" ht="13.5">
      <c r="A25" s="5"/>
      <c r="C25" s="29" t="s">
        <v>19</v>
      </c>
      <c r="E25" s="30">
        <v>0</v>
      </c>
      <c r="F25" s="30">
        <v>0</v>
      </c>
      <c r="H25" s="5"/>
    </row>
    <row r="26" spans="1:8" ht="13.5">
      <c r="A26" s="5"/>
      <c r="C26" s="29" t="s">
        <v>20</v>
      </c>
      <c r="E26" s="30">
        <v>0.4564</v>
      </c>
      <c r="F26" s="30">
        <v>0.5818</v>
      </c>
      <c r="H26" s="5"/>
    </row>
    <row r="27" spans="1:8" ht="13.5">
      <c r="A27" s="5"/>
      <c r="C27" s="29" t="s">
        <v>21</v>
      </c>
      <c r="E27" s="30">
        <v>0.4859</v>
      </c>
      <c r="F27" s="30">
        <v>0.2292</v>
      </c>
      <c r="H27" s="5"/>
    </row>
    <row r="28" spans="1:8" ht="13.5">
      <c r="A28" s="5"/>
      <c r="C28" s="29" t="s">
        <v>22</v>
      </c>
      <c r="E28" s="31">
        <v>0.0577</v>
      </c>
      <c r="F28" s="31">
        <v>0.189</v>
      </c>
      <c r="H28" s="5"/>
    </row>
    <row r="29" spans="1:8" ht="13.5">
      <c r="A29" s="5"/>
      <c r="E29" s="30">
        <f>SUM(E25:E28)</f>
        <v>1</v>
      </c>
      <c r="F29" s="30">
        <f>SUM(F25:F28)</f>
        <v>1</v>
      </c>
      <c r="H29" s="5"/>
    </row>
    <row r="30" spans="1:8" ht="3.75" customHeight="1">
      <c r="A30" s="5"/>
      <c r="D30" s="30"/>
      <c r="E30" s="30"/>
      <c r="H30" s="5"/>
    </row>
    <row r="31" spans="1:8" ht="16.5">
      <c r="A31" s="32" t="s">
        <v>6</v>
      </c>
      <c r="B31" s="33"/>
      <c r="C31" s="34"/>
      <c r="D31" s="34"/>
      <c r="E31" s="36">
        <f>E25*($E$6+1)+E26*($E$7+1)+E27*($E$8+1)+E28*($E$9+1)-1</f>
        <v>0.043033854104553404</v>
      </c>
      <c r="F31" s="36">
        <f>F25*($E$6+1)+F26*($E$7+1)+F27*($E$8+1)+F28*($E$9+1)-1</f>
        <v>0.044737765508408245</v>
      </c>
      <c r="G31" s="34"/>
      <c r="H31" s="5"/>
    </row>
    <row r="32" spans="1:8" ht="13.5">
      <c r="A32" s="5"/>
      <c r="H32" s="5"/>
    </row>
    <row r="33" spans="1:8" ht="13.5">
      <c r="A33" s="5"/>
      <c r="H33" s="5"/>
    </row>
    <row r="34" spans="1:8" ht="13.5">
      <c r="A34" s="5"/>
      <c r="H34" s="5"/>
    </row>
    <row r="35" spans="1:8" ht="13.5">
      <c r="A35" s="5"/>
      <c r="F35" s="41"/>
      <c r="H35" s="5"/>
    </row>
    <row r="36" spans="1:8" ht="13.5">
      <c r="A36" s="5"/>
      <c r="H36" s="5"/>
    </row>
    <row r="37" spans="1:8" ht="13.5">
      <c r="A37" s="42" t="s">
        <v>7</v>
      </c>
      <c r="B37" s="43"/>
      <c r="C37" s="43"/>
      <c r="H37" s="5"/>
    </row>
    <row r="38" spans="1:8" ht="13.5">
      <c r="A38" s="44" t="s">
        <v>8</v>
      </c>
      <c r="B38" s="45"/>
      <c r="H38" s="5"/>
    </row>
    <row r="39" spans="1:8" ht="13.5">
      <c r="A39" s="5"/>
      <c r="H39" s="5"/>
    </row>
    <row r="40" spans="1:8" ht="13.5">
      <c r="A40" s="46" t="s">
        <v>9</v>
      </c>
      <c r="B40" s="41" t="s">
        <v>10</v>
      </c>
      <c r="E40" s="41"/>
      <c r="H40" s="47"/>
    </row>
    <row r="41" spans="1:8" ht="13.5">
      <c r="A41" s="5"/>
      <c r="B41" s="41"/>
      <c r="E41" s="41"/>
      <c r="H41" s="5"/>
    </row>
    <row r="42" spans="1:8" ht="13.5">
      <c r="A42" s="5"/>
      <c r="B42" s="41" t="s">
        <v>11</v>
      </c>
      <c r="E42" s="48">
        <f>9700*1.100169</f>
        <v>10671.639299999999</v>
      </c>
      <c r="H42" s="5"/>
    </row>
  </sheetData>
  <sheetProtection/>
  <printOptions horizontalCentered="1"/>
  <pageMargins left="1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