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834FA279-AFE3-4A3B-B16A-23C7AA41A57F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28800" yWindow="2865" windowWidth="23400" windowHeight="897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<sst xmlns="http://schemas.openxmlformats.org/spreadsheetml/2006/main" count="120" uniqueCount="69">
  <si>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</si>
  <si>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</si>
  <si>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</si>
  <si>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</si>
  <si>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</si>
  <si>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</si>
  <si>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</si>
  <si>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</si>
  <si>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</si>
  <si>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</si>
  <si>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</si>
  <si>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</si>
  <si>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</si>
  <si>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</si>
  <si>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</si>
  <si>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</si>
  <si>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</si>
  <si>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</si>
  <si>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</si>
  <si>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</si>
  <si>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</si>
  <si>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</si>
  <si>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</si>
  <si>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</si>
  <si>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</si>
  <si>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</si>
  <si>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</si>
  <si>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</si>
  <si>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</si>
  <si>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</si>
  <si>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</si>
  <si>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</si>
  <si>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</si>
  <si>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</si>
  <si>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</si>
  <si>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</si>
  <si>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</si>
  <si>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</si>
  <si>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</si>
  <si>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</si>
  <si>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</si>
  <si>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</si>
  <si>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</si>
  <si>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</si>
  <si>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</si>
  <si>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</si>
  <si>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</si>
  <si>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</si>
  <si>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</si>
  <si>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</si>
  <si>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</si>
  <si>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</si>
  <si>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</si>
  <si>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</si>
  <si>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</si>
  <si>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</si>
  <si>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</si>
  <si>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</si>
  <si>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</si>
  <si>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</si>
  <si>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</si>
  <si>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</si>
  <si>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</si>
  <si>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</si>
  <si>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Maine Community Health Options</t>
  </si>
  <si>
    <t>Joanne</t>
  </si>
  <si>
    <t>Lauterbach</t>
  </si>
  <si>
    <t>jlauterbach@healthoptions.org</t>
  </si>
  <si>
    <t>207-330-2390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</si>
</sst>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topLeftCell="A9" workbookViewId="0">
      <selection activeCell="F26" sqref="F26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15077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161015859.83999997</v>
      </c>
    </row>
    <row r="26" spans="2:18" s="6" customFormat="1" ht="18.600000000000001" thickBot="1" x14ac:dyDescent="0.4">
      <c r="B26" s="6" t="s">
        <v>49</v>
      </c>
      <c r="F26" s="32">
        <v>181845612.49274209</v>
      </c>
    </row>
    <row r="27" spans="2:18" s="6" customFormat="1" ht="18.600000000000001" thickBot="1" x14ac:dyDescent="0.4">
      <c r="B27" s="11" t="s">
        <v>50</v>
      </c>
      <c r="F27" s="32">
        <v>53152585.989999987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51317748.000517152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1" zoomScaleNormal="100" workbookViewId="0">
      <selection activeCell="D43" sqref="D43:I50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339</v>
      </c>
      <c r="E7" s="15">
        <v>1433</v>
      </c>
      <c r="F7" s="16">
        <v>79</v>
      </c>
      <c r="G7" s="16">
        <v>348</v>
      </c>
      <c r="H7" s="15">
        <v>68</v>
      </c>
      <c r="I7" s="16">
        <v>58</v>
      </c>
      <c r="J7" s="16">
        <v>54</v>
      </c>
      <c r="K7" s="16">
        <v>295</v>
      </c>
      <c r="L7" s="16">
        <v>77</v>
      </c>
      <c r="M7" s="16">
        <v>38</v>
      </c>
      <c r="N7" s="29">
        <f>SUM(D7:M7)</f>
        <v>2789</v>
      </c>
    </row>
    <row r="8" spans="3:14" ht="16.2" thickBot="1" x14ac:dyDescent="0.35">
      <c r="C8" s="24" t="s">
        <v>23</v>
      </c>
      <c r="D8" s="16">
        <v>46</v>
      </c>
      <c r="E8" s="16">
        <v>241</v>
      </c>
      <c r="F8" s="16">
        <v>14</v>
      </c>
      <c r="G8" s="16">
        <v>45</v>
      </c>
      <c r="H8" s="16">
        <v>52</v>
      </c>
      <c r="I8" s="16">
        <v>71</v>
      </c>
      <c r="J8" s="16">
        <v>28</v>
      </c>
      <c r="K8" s="16">
        <v>42</v>
      </c>
      <c r="L8" s="16">
        <v>15</v>
      </c>
      <c r="M8" s="16">
        <v>16</v>
      </c>
      <c r="N8" s="29">
        <f t="shared" ref="N8:N14" si="0">SUM(D8:M8)</f>
        <v>570</v>
      </c>
    </row>
    <row r="9" spans="3:14" ht="16.2" thickBot="1" x14ac:dyDescent="0.35">
      <c r="C9" s="24" t="s">
        <v>24</v>
      </c>
      <c r="D9" s="16">
        <v>112</v>
      </c>
      <c r="E9" s="16">
        <v>367</v>
      </c>
      <c r="F9" s="16">
        <v>33</v>
      </c>
      <c r="G9" s="16">
        <v>72</v>
      </c>
      <c r="H9" s="16">
        <v>84</v>
      </c>
      <c r="I9" s="16">
        <v>129</v>
      </c>
      <c r="J9" s="16">
        <v>54</v>
      </c>
      <c r="K9" s="16">
        <v>103</v>
      </c>
      <c r="L9" s="16">
        <v>49</v>
      </c>
      <c r="M9" s="16">
        <v>147</v>
      </c>
      <c r="N9" s="29">
        <f t="shared" si="0"/>
        <v>1150</v>
      </c>
    </row>
    <row r="10" spans="3:14" ht="16.2" thickBot="1" x14ac:dyDescent="0.35">
      <c r="C10" s="24" t="s">
        <v>25</v>
      </c>
      <c r="D10" s="16">
        <v>405</v>
      </c>
      <c r="E10" s="16">
        <v>1174</v>
      </c>
      <c r="F10" s="16">
        <v>109</v>
      </c>
      <c r="G10" s="16">
        <v>188</v>
      </c>
      <c r="H10" s="16">
        <v>163</v>
      </c>
      <c r="I10" s="16">
        <v>272</v>
      </c>
      <c r="J10" s="16">
        <v>137</v>
      </c>
      <c r="K10" s="16">
        <v>267</v>
      </c>
      <c r="L10" s="16">
        <v>112</v>
      </c>
      <c r="M10" s="16">
        <v>0</v>
      </c>
      <c r="N10" s="29">
        <f t="shared" si="0"/>
        <v>2827</v>
      </c>
    </row>
    <row r="11" spans="3:14" ht="16.2" thickBot="1" x14ac:dyDescent="0.35">
      <c r="C11" s="24" t="s">
        <v>26</v>
      </c>
      <c r="D11" s="16">
        <v>358</v>
      </c>
      <c r="E11" s="16">
        <v>1359</v>
      </c>
      <c r="F11" s="16">
        <v>96</v>
      </c>
      <c r="G11" s="16">
        <v>305</v>
      </c>
      <c r="H11" s="16">
        <v>204</v>
      </c>
      <c r="I11" s="16">
        <v>289</v>
      </c>
      <c r="J11" s="16">
        <v>133</v>
      </c>
      <c r="K11" s="16">
        <v>272</v>
      </c>
      <c r="L11" s="16">
        <v>92</v>
      </c>
      <c r="M11" s="16">
        <v>0</v>
      </c>
      <c r="N11" s="29">
        <f t="shared" si="0"/>
        <v>3108</v>
      </c>
    </row>
    <row r="12" spans="3:14" ht="16.2" thickBot="1" x14ac:dyDescent="0.35">
      <c r="C12" s="24" t="s">
        <v>27</v>
      </c>
      <c r="D12" s="16">
        <v>338</v>
      </c>
      <c r="E12" s="16">
        <v>2236</v>
      </c>
      <c r="F12" s="16">
        <v>57</v>
      </c>
      <c r="G12" s="16">
        <v>431</v>
      </c>
      <c r="H12" s="16">
        <v>312</v>
      </c>
      <c r="I12" s="16">
        <v>492</v>
      </c>
      <c r="J12" s="16">
        <v>263</v>
      </c>
      <c r="K12" s="16">
        <v>375</v>
      </c>
      <c r="L12" s="16">
        <v>82</v>
      </c>
      <c r="M12" s="16">
        <v>0</v>
      </c>
      <c r="N12" s="29">
        <f t="shared" si="0"/>
        <v>4586</v>
      </c>
    </row>
    <row r="13" spans="3:14" ht="16.2" thickBot="1" x14ac:dyDescent="0.35">
      <c r="C13" s="24" t="s">
        <v>11</v>
      </c>
      <c r="D13" s="16">
        <v>228</v>
      </c>
      <c r="E13" s="16">
        <v>2502</v>
      </c>
      <c r="F13" s="16">
        <v>44</v>
      </c>
      <c r="G13" s="16">
        <v>436</v>
      </c>
      <c r="H13" s="16">
        <v>315</v>
      </c>
      <c r="I13" s="17">
        <v>577</v>
      </c>
      <c r="J13" s="16">
        <v>231</v>
      </c>
      <c r="K13" s="16">
        <v>272</v>
      </c>
      <c r="L13" s="16">
        <v>31</v>
      </c>
      <c r="M13" s="16">
        <v>0</v>
      </c>
      <c r="N13" s="29">
        <f t="shared" si="0"/>
        <v>4636</v>
      </c>
    </row>
    <row r="14" spans="3:14" ht="16.2" thickBot="1" x14ac:dyDescent="0.35">
      <c r="C14" s="24" t="s">
        <v>28</v>
      </c>
      <c r="D14" s="16">
        <v>9</v>
      </c>
      <c r="E14" s="16">
        <v>31</v>
      </c>
      <c r="F14" s="16">
        <v>3</v>
      </c>
      <c r="G14" s="16">
        <v>7</v>
      </c>
      <c r="H14" s="16">
        <v>4</v>
      </c>
      <c r="I14" s="16">
        <v>12</v>
      </c>
      <c r="J14" s="16">
        <v>20</v>
      </c>
      <c r="K14" s="16">
        <v>2</v>
      </c>
      <c r="L14" s="16">
        <v>0</v>
      </c>
      <c r="M14" s="16">
        <v>0</v>
      </c>
      <c r="N14" s="29">
        <f t="shared" si="0"/>
        <v>88</v>
      </c>
    </row>
    <row r="15" spans="3:14" ht="16.2" thickBot="1" x14ac:dyDescent="0.35">
      <c r="C15" s="24" t="s">
        <v>16</v>
      </c>
      <c r="D15" s="29">
        <f>SUM(D7:D14)</f>
        <v>1835</v>
      </c>
      <c r="E15" s="29">
        <f>SUM(E7:E14)</f>
        <v>9343</v>
      </c>
      <c r="F15" s="29">
        <f t="shared" ref="F15:G15" si="1">SUM(F7:F14)</f>
        <v>435</v>
      </c>
      <c r="G15" s="29">
        <f t="shared" si="1"/>
        <v>1832</v>
      </c>
      <c r="H15" s="29">
        <f t="shared" ref="H15:N15" si="2">SUM(H7:H14)</f>
        <v>1202</v>
      </c>
      <c r="I15" s="29">
        <f t="shared" si="2"/>
        <v>1900</v>
      </c>
      <c r="J15" s="29">
        <f t="shared" si="2"/>
        <v>920</v>
      </c>
      <c r="K15" s="29">
        <f t="shared" si="2"/>
        <v>1628</v>
      </c>
      <c r="L15" s="29">
        <f t="shared" si="2"/>
        <v>458</v>
      </c>
      <c r="M15" s="29">
        <f t="shared" si="2"/>
        <v>201</v>
      </c>
      <c r="N15" s="29">
        <f t="shared" si="2"/>
        <v>19754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240</v>
      </c>
      <c r="G19" s="27">
        <v>127</v>
      </c>
      <c r="H19" s="27">
        <v>51</v>
      </c>
      <c r="I19" s="27">
        <v>7</v>
      </c>
      <c r="J19" s="27">
        <v>8</v>
      </c>
      <c r="K19" s="29">
        <f t="shared" ref="K19:K26" si="3">SUM(D19:J19)</f>
        <v>433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38</v>
      </c>
      <c r="G20" s="27">
        <v>25</v>
      </c>
      <c r="H20" s="27">
        <v>17</v>
      </c>
      <c r="I20" s="27">
        <v>1</v>
      </c>
      <c r="J20" s="27">
        <v>6</v>
      </c>
      <c r="K20" s="29">
        <f t="shared" si="3"/>
        <v>87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37</v>
      </c>
      <c r="G21" s="27">
        <v>26</v>
      </c>
      <c r="H21" s="27">
        <v>17</v>
      </c>
      <c r="I21" s="27">
        <v>3</v>
      </c>
      <c r="J21" s="27">
        <v>11</v>
      </c>
      <c r="K21" s="29">
        <f t="shared" si="3"/>
        <v>94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113</v>
      </c>
      <c r="G22" s="27">
        <v>65</v>
      </c>
      <c r="H22" s="27">
        <v>39</v>
      </c>
      <c r="I22" s="27">
        <v>11</v>
      </c>
      <c r="J22" s="27">
        <v>0</v>
      </c>
      <c r="K22" s="29">
        <f t="shared" si="3"/>
        <v>228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175</v>
      </c>
      <c r="G23" s="27">
        <v>94</v>
      </c>
      <c r="H23" s="27">
        <v>44</v>
      </c>
      <c r="I23" s="27">
        <v>8</v>
      </c>
      <c r="J23" s="27">
        <v>0</v>
      </c>
      <c r="K23" s="29">
        <f t="shared" si="3"/>
        <v>321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281</v>
      </c>
      <c r="G24" s="27">
        <v>130</v>
      </c>
      <c r="H24" s="27">
        <v>78</v>
      </c>
      <c r="I24" s="27">
        <v>10</v>
      </c>
      <c r="J24" s="27">
        <v>0</v>
      </c>
      <c r="K24" s="29">
        <f t="shared" si="3"/>
        <v>499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178</v>
      </c>
      <c r="G25" s="27">
        <v>66</v>
      </c>
      <c r="H25" s="27">
        <v>42</v>
      </c>
      <c r="I25" s="27">
        <v>4</v>
      </c>
      <c r="J25" s="27">
        <v>0</v>
      </c>
      <c r="K25" s="29">
        <f t="shared" si="3"/>
        <v>290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4</v>
      </c>
      <c r="G26" s="27">
        <v>3</v>
      </c>
      <c r="H26" s="27">
        <v>0</v>
      </c>
      <c r="I26" s="27">
        <v>0</v>
      </c>
      <c r="J26" s="27">
        <v>0</v>
      </c>
      <c r="K26" s="29">
        <f t="shared" si="3"/>
        <v>7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1066</v>
      </c>
      <c r="G27" s="29">
        <f t="shared" si="4"/>
        <v>536</v>
      </c>
      <c r="H27" s="29">
        <f t="shared" si="4"/>
        <v>288</v>
      </c>
      <c r="I27" s="29">
        <f t="shared" si="4"/>
        <v>44</v>
      </c>
      <c r="J27" s="29">
        <f t="shared" si="4"/>
        <v>25</v>
      </c>
      <c r="K27" s="29">
        <f t="shared" si="4"/>
        <v>1959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0</v>
      </c>
      <c r="F43" s="27">
        <v>337</v>
      </c>
      <c r="G43" s="27">
        <v>900</v>
      </c>
      <c r="H43" s="27">
        <v>232</v>
      </c>
      <c r="I43" s="27">
        <v>10</v>
      </c>
      <c r="J43" s="29">
        <f t="shared" ref="J43:J50" si="6">SUM(D43:I43)</f>
        <v>1479</v>
      </c>
    </row>
    <row r="44" spans="3:14" ht="16.2" thickBot="1" x14ac:dyDescent="0.35">
      <c r="C44" s="24" t="s">
        <v>23</v>
      </c>
      <c r="D44" s="27">
        <v>0</v>
      </c>
      <c r="E44" s="27">
        <v>0</v>
      </c>
      <c r="F44" s="27">
        <v>87</v>
      </c>
      <c r="G44" s="27">
        <v>245</v>
      </c>
      <c r="H44" s="27">
        <v>64</v>
      </c>
      <c r="I44" s="27">
        <v>0</v>
      </c>
      <c r="J44" s="29">
        <f t="shared" si="6"/>
        <v>396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130</v>
      </c>
      <c r="G45" s="27">
        <v>464</v>
      </c>
      <c r="H45" s="27">
        <v>120</v>
      </c>
      <c r="I45" s="27">
        <v>7</v>
      </c>
      <c r="J45" s="29">
        <f t="shared" si="6"/>
        <v>721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309</v>
      </c>
      <c r="G46" s="27">
        <v>1062</v>
      </c>
      <c r="H46" s="27">
        <v>254</v>
      </c>
      <c r="I46" s="27">
        <v>11</v>
      </c>
      <c r="J46" s="29">
        <f t="shared" si="6"/>
        <v>1636</v>
      </c>
    </row>
    <row r="47" spans="3:14" ht="16.2" thickBot="1" x14ac:dyDescent="0.35">
      <c r="C47" s="24" t="s">
        <v>26</v>
      </c>
      <c r="D47" s="27">
        <v>0</v>
      </c>
      <c r="E47" s="27">
        <v>0</v>
      </c>
      <c r="F47" s="27">
        <v>294</v>
      </c>
      <c r="G47" s="27">
        <v>862</v>
      </c>
      <c r="H47" s="27">
        <v>236</v>
      </c>
      <c r="I47" s="27">
        <v>13</v>
      </c>
      <c r="J47" s="29">
        <f t="shared" si="6"/>
        <v>1405</v>
      </c>
    </row>
    <row r="48" spans="3:14" ht="16.2" thickBot="1" x14ac:dyDescent="0.35">
      <c r="C48" s="24" t="s">
        <v>27</v>
      </c>
      <c r="D48" s="27">
        <v>0</v>
      </c>
      <c r="E48" s="27">
        <v>0</v>
      </c>
      <c r="F48" s="27">
        <v>347</v>
      </c>
      <c r="G48" s="27">
        <v>900</v>
      </c>
      <c r="H48" s="27">
        <v>197</v>
      </c>
      <c r="I48" s="27">
        <v>8</v>
      </c>
      <c r="J48" s="29">
        <f t="shared" si="6"/>
        <v>1452</v>
      </c>
    </row>
    <row r="49" spans="3:10" ht="16.2" thickBot="1" x14ac:dyDescent="0.35">
      <c r="C49" s="24" t="s">
        <v>11</v>
      </c>
      <c r="D49" s="27">
        <v>0</v>
      </c>
      <c r="E49" s="27">
        <v>0</v>
      </c>
      <c r="F49" s="28">
        <v>172</v>
      </c>
      <c r="G49" s="27">
        <v>413</v>
      </c>
      <c r="H49" s="27">
        <v>85</v>
      </c>
      <c r="I49" s="27">
        <v>5</v>
      </c>
      <c r="J49" s="29">
        <f t="shared" si="6"/>
        <v>675</v>
      </c>
    </row>
    <row r="50" spans="3:10" ht="16.2" thickBot="1" x14ac:dyDescent="0.35">
      <c r="C50" s="24" t="s">
        <v>28</v>
      </c>
      <c r="D50" s="27">
        <v>0</v>
      </c>
      <c r="E50" s="27">
        <v>0</v>
      </c>
      <c r="F50" s="27">
        <v>16</v>
      </c>
      <c r="G50" s="27">
        <v>45</v>
      </c>
      <c r="H50" s="27">
        <v>19</v>
      </c>
      <c r="I50" s="27">
        <v>0</v>
      </c>
      <c r="J50" s="29">
        <f t="shared" si="6"/>
        <v>80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1692</v>
      </c>
      <c r="G51" s="29">
        <f t="shared" si="7"/>
        <v>4891</v>
      </c>
      <c r="H51" s="29">
        <f t="shared" si="7"/>
        <v>1207</v>
      </c>
      <c r="I51" s="29">
        <f t="shared" si="7"/>
        <v>54</v>
      </c>
      <c r="J51" s="29">
        <f t="shared" si="7"/>
        <v>7844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2024-05-01T12:28:55Z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