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00" windowHeight="4470" activeTab="0"/>
  </bookViews>
  <sheets>
    <sheet name="FY10 Projections" sheetId="1" r:id="rId1"/>
    <sheet name="FY10 Alpha" sheetId="2" r:id="rId2"/>
  </sheets>
  <definedNames>
    <definedName name="_xlnm.Print_Area" localSheetId="1">'FY10 Alpha'!$A$1:$O$520</definedName>
    <definedName name="_xlnm.Print_Area" localSheetId="0">'FY10 Projections'!$A$1:$O$554</definedName>
    <definedName name="_xlnm.Print_Titles" localSheetId="1">'FY10 Alpha'!$5:$5</definedName>
    <definedName name="_xlnm.Print_Titles" localSheetId="0">'FY10 Projections'!$5:$5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Tim Rodriguez</author>
  </authors>
  <commentList>
    <comment ref="E387" authorId="0">
      <text>
        <r>
          <rPr>
            <b/>
            <sz val="8"/>
            <rFont val="Tahoma"/>
            <family val="0"/>
          </rPr>
          <t>Per LD 1390 (SP509) emergency legislation passed 5/26/09 to increase Topsham 2009 valuation from 819,150,000 to 884,150,000</t>
        </r>
      </text>
    </comment>
  </commentList>
</comments>
</file>

<file path=xl/comments2.xml><?xml version="1.0" encoding="utf-8"?>
<comments xmlns="http://schemas.openxmlformats.org/spreadsheetml/2006/main">
  <authors>
    <author>Tim Rodriguez</author>
  </authors>
  <commentList>
    <comment ref="E435" authorId="0">
      <text>
        <r>
          <rPr>
            <b/>
            <sz val="8"/>
            <rFont val="Tahoma"/>
            <family val="0"/>
          </rPr>
          <t>Per LD 1390 (SP509) emergency legislation passed 5/26/09 to increase Topsham 2009 valuation from 819,150,000 to 884,150,000</t>
        </r>
      </text>
    </comment>
  </commentList>
</comments>
</file>

<file path=xl/sharedStrings.xml><?xml version="1.0" encoding="utf-8"?>
<sst xmlns="http://schemas.openxmlformats.org/spreadsheetml/2006/main" count="2060" uniqueCount="1038">
  <si>
    <t>00000</t>
  </si>
  <si>
    <t>UNORGANIZED</t>
  </si>
  <si>
    <t>01010</t>
  </si>
  <si>
    <t>AUBURN</t>
  </si>
  <si>
    <t>01020</t>
  </si>
  <si>
    <t>DURHAM</t>
  </si>
  <si>
    <t>01030</t>
  </si>
  <si>
    <t>GREENE</t>
  </si>
  <si>
    <t>01040</t>
  </si>
  <si>
    <t>LEEDS</t>
  </si>
  <si>
    <t>01050</t>
  </si>
  <si>
    <t>LEWISTON</t>
  </si>
  <si>
    <t>01060</t>
  </si>
  <si>
    <t>LISBON</t>
  </si>
  <si>
    <t>01070</t>
  </si>
  <si>
    <t>LIVERMORE</t>
  </si>
  <si>
    <t>01080</t>
  </si>
  <si>
    <t>LIVERMORE FALLS</t>
  </si>
  <si>
    <t>01090</t>
  </si>
  <si>
    <t>MECHANIC FALLS</t>
  </si>
  <si>
    <t>01100</t>
  </si>
  <si>
    <t>MINOT</t>
  </si>
  <si>
    <t>01110</t>
  </si>
  <si>
    <t>POLAND</t>
  </si>
  <si>
    <t>01115</t>
  </si>
  <si>
    <t>SABATTUS</t>
  </si>
  <si>
    <t>01120</t>
  </si>
  <si>
    <t>TURNER</t>
  </si>
  <si>
    <t>01130</t>
  </si>
  <si>
    <t>WALES</t>
  </si>
  <si>
    <t>03010</t>
  </si>
  <si>
    <t>ALLAGASH</t>
  </si>
  <si>
    <t>03020</t>
  </si>
  <si>
    <t>AMITY</t>
  </si>
  <si>
    <t>03030</t>
  </si>
  <si>
    <t>ASHLAND</t>
  </si>
  <si>
    <t>03040</t>
  </si>
  <si>
    <t>BANCROFT</t>
  </si>
  <si>
    <t>03060</t>
  </si>
  <si>
    <t>BLAINE</t>
  </si>
  <si>
    <t>03070</t>
  </si>
  <si>
    <t>BRIDGEWATER</t>
  </si>
  <si>
    <t>03080</t>
  </si>
  <si>
    <t>CARIBOU</t>
  </si>
  <si>
    <t>03090</t>
  </si>
  <si>
    <t>CARY PLT</t>
  </si>
  <si>
    <t>03100</t>
  </si>
  <si>
    <t>CASTLE HILL</t>
  </si>
  <si>
    <t>03110</t>
  </si>
  <si>
    <t>CASWELL</t>
  </si>
  <si>
    <t>03120</t>
  </si>
  <si>
    <t>CHAPMAN</t>
  </si>
  <si>
    <t>03130</t>
  </si>
  <si>
    <t>CRYSTAL</t>
  </si>
  <si>
    <t>03140</t>
  </si>
  <si>
    <t>CYR PLT</t>
  </si>
  <si>
    <t>03150</t>
  </si>
  <si>
    <t>DYER BROOK</t>
  </si>
  <si>
    <t>03170</t>
  </si>
  <si>
    <t>EAGLE LAKE</t>
  </si>
  <si>
    <t>03180</t>
  </si>
  <si>
    <t>EASTON</t>
  </si>
  <si>
    <t>03190</t>
  </si>
  <si>
    <t>FORT FAIRFIELD</t>
  </si>
  <si>
    <t>03200</t>
  </si>
  <si>
    <t>FORT KENT</t>
  </si>
  <si>
    <t>03210</t>
  </si>
  <si>
    <t>FRENCHVILLE</t>
  </si>
  <si>
    <t>03220</t>
  </si>
  <si>
    <t>GARFIELD PLT</t>
  </si>
  <si>
    <t>03230</t>
  </si>
  <si>
    <t>GLENWOOD PLT</t>
  </si>
  <si>
    <t>03240</t>
  </si>
  <si>
    <t>GRAND ISLE</t>
  </si>
  <si>
    <t>03250</t>
  </si>
  <si>
    <t>HAMLIN</t>
  </si>
  <si>
    <t>03260</t>
  </si>
  <si>
    <t>HAMMOND</t>
  </si>
  <si>
    <t>03270</t>
  </si>
  <si>
    <t>HAYNESVILLE</t>
  </si>
  <si>
    <t>03280</t>
  </si>
  <si>
    <t>HERSEY</t>
  </si>
  <si>
    <t>03290</t>
  </si>
  <si>
    <t>HODGDON</t>
  </si>
  <si>
    <t>03300</t>
  </si>
  <si>
    <t>HOULTON</t>
  </si>
  <si>
    <t>03310</t>
  </si>
  <si>
    <t>ISLAND FALLS</t>
  </si>
  <si>
    <t>03320</t>
  </si>
  <si>
    <t>LIMESTONE</t>
  </si>
  <si>
    <t>03330</t>
  </si>
  <si>
    <t>LINNEUS</t>
  </si>
  <si>
    <t>03340</t>
  </si>
  <si>
    <t>LITTLETON</t>
  </si>
  <si>
    <t>03350</t>
  </si>
  <si>
    <t>LUDLOW</t>
  </si>
  <si>
    <t>03360</t>
  </si>
  <si>
    <t>MACWAHOC PLT</t>
  </si>
  <si>
    <t>03370</t>
  </si>
  <si>
    <t>MADAWASKA</t>
  </si>
  <si>
    <t>03380</t>
  </si>
  <si>
    <t>MAPLETON</t>
  </si>
  <si>
    <t>03390</t>
  </si>
  <si>
    <t>MARS HILL</t>
  </si>
  <si>
    <t>03400</t>
  </si>
  <si>
    <t>MASARDIS</t>
  </si>
  <si>
    <t>03410</t>
  </si>
  <si>
    <t>MERRILL</t>
  </si>
  <si>
    <t>03420</t>
  </si>
  <si>
    <t>MONTICELLO</t>
  </si>
  <si>
    <t>03430</t>
  </si>
  <si>
    <t>MORO</t>
  </si>
  <si>
    <t>03440</t>
  </si>
  <si>
    <t>NASHVILLE PLT</t>
  </si>
  <si>
    <t>03450</t>
  </si>
  <si>
    <t>NEW CANADA PLT</t>
  </si>
  <si>
    <t>03460</t>
  </si>
  <si>
    <t>NEW LIMERICK</t>
  </si>
  <si>
    <t>03470</t>
  </si>
  <si>
    <t>NEW SWEDEN</t>
  </si>
  <si>
    <t>03480</t>
  </si>
  <si>
    <t>OAKFIELD</t>
  </si>
  <si>
    <t>03490</t>
  </si>
  <si>
    <t>ORIENT</t>
  </si>
  <si>
    <t>03500</t>
  </si>
  <si>
    <t>OXBOW PLT</t>
  </si>
  <si>
    <t>03510</t>
  </si>
  <si>
    <t>PERHAM</t>
  </si>
  <si>
    <t>03520</t>
  </si>
  <si>
    <t>PORTAGE LAKE</t>
  </si>
  <si>
    <t>03530</t>
  </si>
  <si>
    <t>PRESQUE ISLE</t>
  </si>
  <si>
    <t>03540</t>
  </si>
  <si>
    <t>REED PLT</t>
  </si>
  <si>
    <t>03550</t>
  </si>
  <si>
    <t>ST AGATHA</t>
  </si>
  <si>
    <t>03560</t>
  </si>
  <si>
    <t>ST FRANCIS</t>
  </si>
  <si>
    <t>03570</t>
  </si>
  <si>
    <t>ST JOHN PLT</t>
  </si>
  <si>
    <t>03580</t>
  </si>
  <si>
    <t>SHERMAN</t>
  </si>
  <si>
    <t>03590</t>
  </si>
  <si>
    <t>SMYRNA</t>
  </si>
  <si>
    <t>03600</t>
  </si>
  <si>
    <t>STOCKHOLM</t>
  </si>
  <si>
    <t>03610</t>
  </si>
  <si>
    <t>VAN BUREN</t>
  </si>
  <si>
    <t>03620</t>
  </si>
  <si>
    <t>WADE</t>
  </si>
  <si>
    <t>03630</t>
  </si>
  <si>
    <t>WALLAGRASS PLT</t>
  </si>
  <si>
    <t>03640</t>
  </si>
  <si>
    <t>WASHBURN</t>
  </si>
  <si>
    <t>03650</t>
  </si>
  <si>
    <t>WESTFIELD</t>
  </si>
  <si>
    <t>03660</t>
  </si>
  <si>
    <t>WESTMANLAND</t>
  </si>
  <si>
    <t>03670</t>
  </si>
  <si>
    <t>WESTON</t>
  </si>
  <si>
    <t>03680</t>
  </si>
  <si>
    <t>WINTERVILLE PLT</t>
  </si>
  <si>
    <t>03690</t>
  </si>
  <si>
    <t>WOODLAND</t>
  </si>
  <si>
    <t>05010</t>
  </si>
  <si>
    <t>BALDWIN</t>
  </si>
  <si>
    <t>05020</t>
  </si>
  <si>
    <t>BRIDGTON</t>
  </si>
  <si>
    <t>05030</t>
  </si>
  <si>
    <t>BRUNSWICK</t>
  </si>
  <si>
    <t>05040</t>
  </si>
  <si>
    <t>CAPE ELIZABETH</t>
  </si>
  <si>
    <t>05050</t>
  </si>
  <si>
    <t>CASCO</t>
  </si>
  <si>
    <t>05060</t>
  </si>
  <si>
    <t>CUMBERLAND</t>
  </si>
  <si>
    <t>05070</t>
  </si>
  <si>
    <t>FALMOUTH</t>
  </si>
  <si>
    <t>05080</t>
  </si>
  <si>
    <t>FREEPORT</t>
  </si>
  <si>
    <t>05085</t>
  </si>
  <si>
    <t>FRYE ISLAND</t>
  </si>
  <si>
    <t>05090</t>
  </si>
  <si>
    <t>GORHAM</t>
  </si>
  <si>
    <t>05100</t>
  </si>
  <si>
    <t>GRAY</t>
  </si>
  <si>
    <t>05110</t>
  </si>
  <si>
    <t>HARPSWELL</t>
  </si>
  <si>
    <t>05120</t>
  </si>
  <si>
    <t>HARRISON</t>
  </si>
  <si>
    <t>05125</t>
  </si>
  <si>
    <t>LONG ISLAND</t>
  </si>
  <si>
    <t>05130</t>
  </si>
  <si>
    <t>NAPLES</t>
  </si>
  <si>
    <t>05140</t>
  </si>
  <si>
    <t>NEW GLOUCESTER</t>
  </si>
  <si>
    <t>05150</t>
  </si>
  <si>
    <t>NO YARMOUTH</t>
  </si>
  <si>
    <t>05170</t>
  </si>
  <si>
    <t>PORTLAND</t>
  </si>
  <si>
    <t>05180</t>
  </si>
  <si>
    <t>POWNAL</t>
  </si>
  <si>
    <t>05190</t>
  </si>
  <si>
    <t>RAYMOND</t>
  </si>
  <si>
    <t>05200</t>
  </si>
  <si>
    <t>SCARBOROUGH</t>
  </si>
  <si>
    <t>05210</t>
  </si>
  <si>
    <t>SEBAGO</t>
  </si>
  <si>
    <t>05220</t>
  </si>
  <si>
    <t>SO PORTLAND</t>
  </si>
  <si>
    <t>05230</t>
  </si>
  <si>
    <t>STANDISH</t>
  </si>
  <si>
    <t>05240</t>
  </si>
  <si>
    <t>WESTBROOK</t>
  </si>
  <si>
    <t>05250</t>
  </si>
  <si>
    <t>WINDHAM</t>
  </si>
  <si>
    <t>05260</t>
  </si>
  <si>
    <t>YARMOUTH</t>
  </si>
  <si>
    <t>07010</t>
  </si>
  <si>
    <t>AVON</t>
  </si>
  <si>
    <t>07015</t>
  </si>
  <si>
    <t>CARRABASSETT VALLEY</t>
  </si>
  <si>
    <t>07020</t>
  </si>
  <si>
    <t>CARTHAGE</t>
  </si>
  <si>
    <t>07030</t>
  </si>
  <si>
    <t>CHESTERVILLE</t>
  </si>
  <si>
    <t>07040</t>
  </si>
  <si>
    <t>COPLIN PLT</t>
  </si>
  <si>
    <t>07050</t>
  </si>
  <si>
    <t>DALLAS PLT</t>
  </si>
  <si>
    <t>07060</t>
  </si>
  <si>
    <t>EUSTIS</t>
  </si>
  <si>
    <t>07070</t>
  </si>
  <si>
    <t>FARMINGTON</t>
  </si>
  <si>
    <t>07080</t>
  </si>
  <si>
    <t>INDUSTRY</t>
  </si>
  <si>
    <t>07090</t>
  </si>
  <si>
    <t>JAY</t>
  </si>
  <si>
    <t>07100</t>
  </si>
  <si>
    <t>KINGFIELD</t>
  </si>
  <si>
    <t>07120</t>
  </si>
  <si>
    <t>NEW SHARON</t>
  </si>
  <si>
    <t>07130</t>
  </si>
  <si>
    <t>NEW VINEYARD</t>
  </si>
  <si>
    <t>07140</t>
  </si>
  <si>
    <t>PHILLIPS</t>
  </si>
  <si>
    <t>07150</t>
  </si>
  <si>
    <t>07160</t>
  </si>
  <si>
    <t>07170</t>
  </si>
  <si>
    <t>SANDY RIVER PLT</t>
  </si>
  <si>
    <t>07180</t>
  </si>
  <si>
    <t>STRONG</t>
  </si>
  <si>
    <t>07190</t>
  </si>
  <si>
    <t>TEMPLE</t>
  </si>
  <si>
    <t>07200</t>
  </si>
  <si>
    <t>WELD</t>
  </si>
  <si>
    <t>07210</t>
  </si>
  <si>
    <t>WILTON</t>
  </si>
  <si>
    <t>09010</t>
  </si>
  <si>
    <t>AMHERST</t>
  </si>
  <si>
    <t>09020</t>
  </si>
  <si>
    <t>AURORA</t>
  </si>
  <si>
    <t>09030</t>
  </si>
  <si>
    <t>BAR HARBOR</t>
  </si>
  <si>
    <t>09040</t>
  </si>
  <si>
    <t>BLUE HILL</t>
  </si>
  <si>
    <t>09050</t>
  </si>
  <si>
    <t>BROOKLIN</t>
  </si>
  <si>
    <t>09060</t>
  </si>
  <si>
    <t>BROOKSVILLE</t>
  </si>
  <si>
    <t>09070</t>
  </si>
  <si>
    <t>BUCKSPORT</t>
  </si>
  <si>
    <t>09080</t>
  </si>
  <si>
    <t>CASTINE</t>
  </si>
  <si>
    <t>09090</t>
  </si>
  <si>
    <t>CRANBERRY ISLES</t>
  </si>
  <si>
    <t>09100</t>
  </si>
  <si>
    <t>DEDHAM</t>
  </si>
  <si>
    <t>09110</t>
  </si>
  <si>
    <t>DEER ISLE</t>
  </si>
  <si>
    <t>09120</t>
  </si>
  <si>
    <t>EASTBROOK</t>
  </si>
  <si>
    <t>09130</t>
  </si>
  <si>
    <t>ELLSWORTH</t>
  </si>
  <si>
    <t>09140</t>
  </si>
  <si>
    <t>FRANKLIN</t>
  </si>
  <si>
    <t>09150</t>
  </si>
  <si>
    <t>GOULDSBORO</t>
  </si>
  <si>
    <t>09160</t>
  </si>
  <si>
    <t>GREAT POND</t>
  </si>
  <si>
    <t>09170</t>
  </si>
  <si>
    <t>HANCOCK</t>
  </si>
  <si>
    <t>09180</t>
  </si>
  <si>
    <t>LAMOINE</t>
  </si>
  <si>
    <t>09190</t>
  </si>
  <si>
    <t>FRENCHBORO</t>
  </si>
  <si>
    <t>09200</t>
  </si>
  <si>
    <t>MARIAVILLE</t>
  </si>
  <si>
    <t>09210</t>
  </si>
  <si>
    <t>MOUNT DESERT</t>
  </si>
  <si>
    <t>09220</t>
  </si>
  <si>
    <t>ORLAND</t>
  </si>
  <si>
    <t>09230</t>
  </si>
  <si>
    <t>OSBORN</t>
  </si>
  <si>
    <t>09240</t>
  </si>
  <si>
    <t>OTIS</t>
  </si>
  <si>
    <t>09250</t>
  </si>
  <si>
    <t>PENOBSCOT</t>
  </si>
  <si>
    <t>09260</t>
  </si>
  <si>
    <t>SEDGWICK</t>
  </si>
  <si>
    <t>09270</t>
  </si>
  <si>
    <t>SORRENTO</t>
  </si>
  <si>
    <t>09280</t>
  </si>
  <si>
    <t>SOUTHWEST HARBOR</t>
  </si>
  <si>
    <t>09290</t>
  </si>
  <si>
    <t>STONINGTON</t>
  </si>
  <si>
    <t>09300</t>
  </si>
  <si>
    <t>SULLIVAN</t>
  </si>
  <si>
    <t>09310</t>
  </si>
  <si>
    <t>SURRY</t>
  </si>
  <si>
    <t>09320</t>
  </si>
  <si>
    <t>SWANS ISLAND</t>
  </si>
  <si>
    <t>09330</t>
  </si>
  <si>
    <t>TREMONT</t>
  </si>
  <si>
    <t>09340</t>
  </si>
  <si>
    <t>TRENTON</t>
  </si>
  <si>
    <t>09350</t>
  </si>
  <si>
    <t>VERONA</t>
  </si>
  <si>
    <t>09360</t>
  </si>
  <si>
    <t>WALTHAM</t>
  </si>
  <si>
    <t>09370</t>
  </si>
  <si>
    <t>WINTER HARBOR</t>
  </si>
  <si>
    <t>11010</t>
  </si>
  <si>
    <t>ALBION</t>
  </si>
  <si>
    <t>11020</t>
  </si>
  <si>
    <t>AUGUSTA</t>
  </si>
  <si>
    <t>11030</t>
  </si>
  <si>
    <t>BELGRADE</t>
  </si>
  <si>
    <t>11040</t>
  </si>
  <si>
    <t>BENTON</t>
  </si>
  <si>
    <t>11050</t>
  </si>
  <si>
    <t>CHELSEA</t>
  </si>
  <si>
    <t>11060</t>
  </si>
  <si>
    <t>CHINA</t>
  </si>
  <si>
    <t>11070</t>
  </si>
  <si>
    <t>CLINTON</t>
  </si>
  <si>
    <t>11080</t>
  </si>
  <si>
    <t>FARMINGDALE</t>
  </si>
  <si>
    <t>11090</t>
  </si>
  <si>
    <t>FAYETTE</t>
  </si>
  <si>
    <t>11100</t>
  </si>
  <si>
    <t>GARDINER</t>
  </si>
  <si>
    <t>11110</t>
  </si>
  <si>
    <t>HALLOWELL</t>
  </si>
  <si>
    <t>11120</t>
  </si>
  <si>
    <t>LITCHFIELD</t>
  </si>
  <si>
    <t>11130</t>
  </si>
  <si>
    <t>MANCHESTER</t>
  </si>
  <si>
    <t>11140</t>
  </si>
  <si>
    <t>MONMOUTH</t>
  </si>
  <si>
    <t>11150</t>
  </si>
  <si>
    <t>MOUNT VERNON</t>
  </si>
  <si>
    <t>11160</t>
  </si>
  <si>
    <t>OAKLAND</t>
  </si>
  <si>
    <t>11170</t>
  </si>
  <si>
    <t>PITTSTON</t>
  </si>
  <si>
    <t>11180</t>
  </si>
  <si>
    <t>RANDOLPH</t>
  </si>
  <si>
    <t>11190</t>
  </si>
  <si>
    <t>READFIELD</t>
  </si>
  <si>
    <t>11200</t>
  </si>
  <si>
    <t>ROME</t>
  </si>
  <si>
    <t>11210</t>
  </si>
  <si>
    <t>SIDNEY</t>
  </si>
  <si>
    <t>11220</t>
  </si>
  <si>
    <t>VASSALBORO</t>
  </si>
  <si>
    <t>11230</t>
  </si>
  <si>
    <t>VIENNA</t>
  </si>
  <si>
    <t>11240</t>
  </si>
  <si>
    <t>WATERVILLE</t>
  </si>
  <si>
    <t>11250</t>
  </si>
  <si>
    <t>WAYNE</t>
  </si>
  <si>
    <t>11260</t>
  </si>
  <si>
    <t>WEST GARDINER</t>
  </si>
  <si>
    <t>11270</t>
  </si>
  <si>
    <t>WINDSOR</t>
  </si>
  <si>
    <t>11280</t>
  </si>
  <si>
    <t>WINSLOW</t>
  </si>
  <si>
    <t>11290</t>
  </si>
  <si>
    <t>WINTHROP</t>
  </si>
  <si>
    <t>13010</t>
  </si>
  <si>
    <t>APPLETON</t>
  </si>
  <si>
    <t>13020</t>
  </si>
  <si>
    <t>CAMDEN</t>
  </si>
  <si>
    <t>13030</t>
  </si>
  <si>
    <t>CUSHING</t>
  </si>
  <si>
    <t>13040</t>
  </si>
  <si>
    <t>FRIENDSHIP</t>
  </si>
  <si>
    <t>13050</t>
  </si>
  <si>
    <t>HOPE</t>
  </si>
  <si>
    <t>13060</t>
  </si>
  <si>
    <t>ISLE AU HAUT</t>
  </si>
  <si>
    <t>13070</t>
  </si>
  <si>
    <t>MATINICUS ISLE PLT</t>
  </si>
  <si>
    <t>13080</t>
  </si>
  <si>
    <t>NORTH HAVEN</t>
  </si>
  <si>
    <t>13090</t>
  </si>
  <si>
    <t>OWLS HEAD</t>
  </si>
  <si>
    <t>13100</t>
  </si>
  <si>
    <t>ROCKLAND</t>
  </si>
  <si>
    <t>13110</t>
  </si>
  <si>
    <t>ROCKPORT</t>
  </si>
  <si>
    <t>13120</t>
  </si>
  <si>
    <t>ST GEORGE</t>
  </si>
  <si>
    <t>13130</t>
  </si>
  <si>
    <t>SO THOMASTON</t>
  </si>
  <si>
    <t>13140</t>
  </si>
  <si>
    <t>THOMASTON</t>
  </si>
  <si>
    <t>13150</t>
  </si>
  <si>
    <t>UNION</t>
  </si>
  <si>
    <t>13160</t>
  </si>
  <si>
    <t>VINALHAVEN</t>
  </si>
  <si>
    <t>13170</t>
  </si>
  <si>
    <t>WARREN</t>
  </si>
  <si>
    <t>13180</t>
  </si>
  <si>
    <t>WASHINGTON</t>
  </si>
  <si>
    <t>15010</t>
  </si>
  <si>
    <t>ALNA</t>
  </si>
  <si>
    <t>15020</t>
  </si>
  <si>
    <t>BOOTHBAY</t>
  </si>
  <si>
    <t>15030</t>
  </si>
  <si>
    <t>BOOTHBAY HARBOR</t>
  </si>
  <si>
    <t>15040</t>
  </si>
  <si>
    <t>BREMEN</t>
  </si>
  <si>
    <t>15050</t>
  </si>
  <si>
    <t>BRISTOL</t>
  </si>
  <si>
    <t>15060</t>
  </si>
  <si>
    <t>DAMARISCOTTA</t>
  </si>
  <si>
    <t>15070</t>
  </si>
  <si>
    <t>DRESDEN</t>
  </si>
  <si>
    <t>15080</t>
  </si>
  <si>
    <t>EDGECOMB</t>
  </si>
  <si>
    <t>15090</t>
  </si>
  <si>
    <t>JEFFERSON</t>
  </si>
  <si>
    <t>15100</t>
  </si>
  <si>
    <t>MONHEGAN PLT</t>
  </si>
  <si>
    <t>15110</t>
  </si>
  <si>
    <t>NEWCASTLE</t>
  </si>
  <si>
    <t>15120</t>
  </si>
  <si>
    <t>NOBLEBORO</t>
  </si>
  <si>
    <t>15130</t>
  </si>
  <si>
    <t>SOMERVILLE</t>
  </si>
  <si>
    <t>15140</t>
  </si>
  <si>
    <t>SO BRISTOL</t>
  </si>
  <si>
    <t>15150</t>
  </si>
  <si>
    <t>SOUTHPORT</t>
  </si>
  <si>
    <t>15160</t>
  </si>
  <si>
    <t>WALDOBORO</t>
  </si>
  <si>
    <t>15170</t>
  </si>
  <si>
    <t>WESTPORT</t>
  </si>
  <si>
    <t>15180</t>
  </si>
  <si>
    <t>WHITEFIELD</t>
  </si>
  <si>
    <t>15190</t>
  </si>
  <si>
    <t>WISCASSET</t>
  </si>
  <si>
    <t>17010</t>
  </si>
  <si>
    <t>ANDOVER</t>
  </si>
  <si>
    <t>17020</t>
  </si>
  <si>
    <t>BETHEL</t>
  </si>
  <si>
    <t>17030</t>
  </si>
  <si>
    <t>BROWNFIELD</t>
  </si>
  <si>
    <t>17040</t>
  </si>
  <si>
    <t>BUCKFIELD</t>
  </si>
  <si>
    <t>17050</t>
  </si>
  <si>
    <t>BYRON</t>
  </si>
  <si>
    <t>17060</t>
  </si>
  <si>
    <t>CANTON</t>
  </si>
  <si>
    <t>17070</t>
  </si>
  <si>
    <t>DENMARK</t>
  </si>
  <si>
    <t>17080</t>
  </si>
  <si>
    <t>DIXFIELD</t>
  </si>
  <si>
    <t>17090</t>
  </si>
  <si>
    <t>FRYEBURG</t>
  </si>
  <si>
    <t>17100</t>
  </si>
  <si>
    <t>GILEAD</t>
  </si>
  <si>
    <t>17110</t>
  </si>
  <si>
    <t>GREENWOOD</t>
  </si>
  <si>
    <t>17120</t>
  </si>
  <si>
    <t>HANOVER</t>
  </si>
  <si>
    <t>17130</t>
  </si>
  <si>
    <t>HARTFORD</t>
  </si>
  <si>
    <t>17140</t>
  </si>
  <si>
    <t>HEBRON</t>
  </si>
  <si>
    <t>17150</t>
  </si>
  <si>
    <t>HIRAM</t>
  </si>
  <si>
    <t>17160</t>
  </si>
  <si>
    <t>LINCOLN PLT</t>
  </si>
  <si>
    <t>17170</t>
  </si>
  <si>
    <t>LOVELL</t>
  </si>
  <si>
    <t>17180</t>
  </si>
  <si>
    <t>MAGALLOWAY PLT</t>
  </si>
  <si>
    <t>17190</t>
  </si>
  <si>
    <t>MEXICO</t>
  </si>
  <si>
    <t>17200</t>
  </si>
  <si>
    <t>NEWRY</t>
  </si>
  <si>
    <t>17210</t>
  </si>
  <si>
    <t>NORWAY</t>
  </si>
  <si>
    <t>17215</t>
  </si>
  <si>
    <t>OTISFIELD</t>
  </si>
  <si>
    <t>17220</t>
  </si>
  <si>
    <t>OXFORD</t>
  </si>
  <si>
    <t>17230</t>
  </si>
  <si>
    <t>PARIS</t>
  </si>
  <si>
    <t>17240</t>
  </si>
  <si>
    <t>PERU</t>
  </si>
  <si>
    <t>17250</t>
  </si>
  <si>
    <t>PORTER</t>
  </si>
  <si>
    <t>17260</t>
  </si>
  <si>
    <t>ROXBURY</t>
  </si>
  <si>
    <t>17270</t>
  </si>
  <si>
    <t>RUMFORD</t>
  </si>
  <si>
    <t>17280</t>
  </si>
  <si>
    <t>STONEHAM</t>
  </si>
  <si>
    <t>17290</t>
  </si>
  <si>
    <t>STOW</t>
  </si>
  <si>
    <t>17300</t>
  </si>
  <si>
    <t>SUMNER</t>
  </si>
  <si>
    <t>17310</t>
  </si>
  <si>
    <t>SWEDEN</t>
  </si>
  <si>
    <t>17320</t>
  </si>
  <si>
    <t>UPTON</t>
  </si>
  <si>
    <t>17330</t>
  </si>
  <si>
    <t>WATERFORD</t>
  </si>
  <si>
    <t>17340</t>
  </si>
  <si>
    <t>WEST PARIS</t>
  </si>
  <si>
    <t>17350</t>
  </si>
  <si>
    <t>WOODSTOCK</t>
  </si>
  <si>
    <t>19010</t>
  </si>
  <si>
    <t>ALTON</t>
  </si>
  <si>
    <t>19020</t>
  </si>
  <si>
    <t>BANGOR</t>
  </si>
  <si>
    <t>19030</t>
  </si>
  <si>
    <t>BRADFORD</t>
  </si>
  <si>
    <t>19040</t>
  </si>
  <si>
    <t>BRADLEY</t>
  </si>
  <si>
    <t>19050</t>
  </si>
  <si>
    <t>BREWER</t>
  </si>
  <si>
    <t>19060</t>
  </si>
  <si>
    <t>BURLINGTON</t>
  </si>
  <si>
    <t>19070</t>
  </si>
  <si>
    <t>CARMEL</t>
  </si>
  <si>
    <t>19080</t>
  </si>
  <si>
    <t>CARROLL PLT</t>
  </si>
  <si>
    <t>19090</t>
  </si>
  <si>
    <t>CHARLESTON</t>
  </si>
  <si>
    <t>19100</t>
  </si>
  <si>
    <t>CHESTER</t>
  </si>
  <si>
    <t>19110</t>
  </si>
  <si>
    <t>19120</t>
  </si>
  <si>
    <t>CORINNA</t>
  </si>
  <si>
    <t>19130</t>
  </si>
  <si>
    <t>CORINTH</t>
  </si>
  <si>
    <t>19140</t>
  </si>
  <si>
    <t>DEXTER</t>
  </si>
  <si>
    <t>19150</t>
  </si>
  <si>
    <t>DIXMONT</t>
  </si>
  <si>
    <t>19160</t>
  </si>
  <si>
    <t>DREW PLT</t>
  </si>
  <si>
    <t>19170</t>
  </si>
  <si>
    <t>E MILLINOCKET</t>
  </si>
  <si>
    <t>19180</t>
  </si>
  <si>
    <t>EDDINGTON</t>
  </si>
  <si>
    <t>19190</t>
  </si>
  <si>
    <t>EDINBURG</t>
  </si>
  <si>
    <t>19200</t>
  </si>
  <si>
    <t>ENFIELD</t>
  </si>
  <si>
    <t>19210</t>
  </si>
  <si>
    <t>ETNA</t>
  </si>
  <si>
    <t>19220</t>
  </si>
  <si>
    <t>EXETER</t>
  </si>
  <si>
    <t>19230</t>
  </si>
  <si>
    <t>GARLAND</t>
  </si>
  <si>
    <t>19240</t>
  </si>
  <si>
    <t>GLENBURN</t>
  </si>
  <si>
    <t>19260</t>
  </si>
  <si>
    <t>GREENBUSH</t>
  </si>
  <si>
    <t>19280</t>
  </si>
  <si>
    <t>HAMPDEN</t>
  </si>
  <si>
    <t>19290</t>
  </si>
  <si>
    <t>HERMON</t>
  </si>
  <si>
    <t>19300</t>
  </si>
  <si>
    <t>HOLDEN</t>
  </si>
  <si>
    <t>19310</t>
  </si>
  <si>
    <t>HOWLAND</t>
  </si>
  <si>
    <t>19320</t>
  </si>
  <si>
    <t>HUDSON</t>
  </si>
  <si>
    <t>19330</t>
  </si>
  <si>
    <t>KENDUSKEAG</t>
  </si>
  <si>
    <t>19340</t>
  </si>
  <si>
    <t>LAGRANGE</t>
  </si>
  <si>
    <t>19350</t>
  </si>
  <si>
    <t>LAKEVILLE</t>
  </si>
  <si>
    <t>19360</t>
  </si>
  <si>
    <t>LEE</t>
  </si>
  <si>
    <t>19370</t>
  </si>
  <si>
    <t>LEVANT</t>
  </si>
  <si>
    <t>19380</t>
  </si>
  <si>
    <t>LINCOLN</t>
  </si>
  <si>
    <t>19390</t>
  </si>
  <si>
    <t>LOWELL</t>
  </si>
  <si>
    <t>19400</t>
  </si>
  <si>
    <t>MATTAWAMKEAG</t>
  </si>
  <si>
    <t>19410</t>
  </si>
  <si>
    <t>MAXFIELD</t>
  </si>
  <si>
    <t>19420</t>
  </si>
  <si>
    <t>MEDWAY</t>
  </si>
  <si>
    <t>19430</t>
  </si>
  <si>
    <t>MILFORD</t>
  </si>
  <si>
    <t>19440</t>
  </si>
  <si>
    <t>MILLINOCKET</t>
  </si>
  <si>
    <t>19450</t>
  </si>
  <si>
    <t>MT CHASE</t>
  </si>
  <si>
    <t>19460</t>
  </si>
  <si>
    <t>NEWBURGH</t>
  </si>
  <si>
    <t>19470</t>
  </si>
  <si>
    <t>NEWPORT</t>
  </si>
  <si>
    <t>19480</t>
  </si>
  <si>
    <t>OLD TOWN</t>
  </si>
  <si>
    <t>19490</t>
  </si>
  <si>
    <t>ORONO</t>
  </si>
  <si>
    <t>19500</t>
  </si>
  <si>
    <t>ORRINGTON</t>
  </si>
  <si>
    <t>19510</t>
  </si>
  <si>
    <t>PASSADUMKEAG</t>
  </si>
  <si>
    <t>19520</t>
  </si>
  <si>
    <t>PATTEN</t>
  </si>
  <si>
    <t>19530</t>
  </si>
  <si>
    <t>PLYMOUTH</t>
  </si>
  <si>
    <t>19550</t>
  </si>
  <si>
    <t>SEBOEIS PLT</t>
  </si>
  <si>
    <t>19560</t>
  </si>
  <si>
    <t>SPRINGFIELD</t>
  </si>
  <si>
    <t>19570</t>
  </si>
  <si>
    <t>STACYVILLE</t>
  </si>
  <si>
    <t>19580</t>
  </si>
  <si>
    <t>STETSON</t>
  </si>
  <si>
    <t>19590</t>
  </si>
  <si>
    <t>VEAZIE</t>
  </si>
  <si>
    <t>19600</t>
  </si>
  <si>
    <t>WEBSTER PLT</t>
  </si>
  <si>
    <t>19610</t>
  </si>
  <si>
    <t>WINN</t>
  </si>
  <si>
    <t>19620</t>
  </si>
  <si>
    <t>WOODVILLE</t>
  </si>
  <si>
    <t>19630</t>
  </si>
  <si>
    <t>PENOBSCOT NATION</t>
  </si>
  <si>
    <t>21010</t>
  </si>
  <si>
    <t>ABBOT</t>
  </si>
  <si>
    <t>21020</t>
  </si>
  <si>
    <t>ATKINSON</t>
  </si>
  <si>
    <t>21037</t>
  </si>
  <si>
    <t>BEAVER COVE</t>
  </si>
  <si>
    <t>21050</t>
  </si>
  <si>
    <t>BOWERBANK</t>
  </si>
  <si>
    <t>21060</t>
  </si>
  <si>
    <t>BROWNVILLE</t>
  </si>
  <si>
    <t>21070</t>
  </si>
  <si>
    <t>DOVER-FOXCROFT</t>
  </si>
  <si>
    <t>21090</t>
  </si>
  <si>
    <t>GREENVILLE</t>
  </si>
  <si>
    <t>21100</t>
  </si>
  <si>
    <t>GUILFORD</t>
  </si>
  <si>
    <t>21110</t>
  </si>
  <si>
    <t>KINGSBURY PLT</t>
  </si>
  <si>
    <t>21120</t>
  </si>
  <si>
    <t>LAKE VIEW PLT</t>
  </si>
  <si>
    <t>21130</t>
  </si>
  <si>
    <t>MEDFORD</t>
  </si>
  <si>
    <t>21140</t>
  </si>
  <si>
    <t>MILO</t>
  </si>
  <si>
    <t>21150</t>
  </si>
  <si>
    <t>MONSON</t>
  </si>
  <si>
    <t>21160</t>
  </si>
  <si>
    <t>PARKMAN</t>
  </si>
  <si>
    <t>21170</t>
  </si>
  <si>
    <t>SANGERVILLE</t>
  </si>
  <si>
    <t>21180</t>
  </si>
  <si>
    <t>SEBEC</t>
  </si>
  <si>
    <t>21190</t>
  </si>
  <si>
    <t>SHIRLEY</t>
  </si>
  <si>
    <t>21200</t>
  </si>
  <si>
    <t>WELLINGTON</t>
  </si>
  <si>
    <t>21210</t>
  </si>
  <si>
    <t>WILLIMANTIC</t>
  </si>
  <si>
    <t>23010</t>
  </si>
  <si>
    <t>ARROWSIC</t>
  </si>
  <si>
    <t>23020</t>
  </si>
  <si>
    <t>BATH</t>
  </si>
  <si>
    <t>23030</t>
  </si>
  <si>
    <t>BOWDOIN</t>
  </si>
  <si>
    <t>23040</t>
  </si>
  <si>
    <t>BOWDOINHAM</t>
  </si>
  <si>
    <t>23050</t>
  </si>
  <si>
    <t>GEORGETOWN</t>
  </si>
  <si>
    <t>23060</t>
  </si>
  <si>
    <t>PHIPPSBURG</t>
  </si>
  <si>
    <t>23070</t>
  </si>
  <si>
    <t>RICHMOND</t>
  </si>
  <si>
    <t>23080</t>
  </si>
  <si>
    <t>TOPSHAM</t>
  </si>
  <si>
    <t>23090</t>
  </si>
  <si>
    <t>WEST BATH</t>
  </si>
  <si>
    <t>23100</t>
  </si>
  <si>
    <t>WOOLWICH</t>
  </si>
  <si>
    <t>25010</t>
  </si>
  <si>
    <t>ANSON</t>
  </si>
  <si>
    <t>25020</t>
  </si>
  <si>
    <t>ATHENS</t>
  </si>
  <si>
    <t>25030</t>
  </si>
  <si>
    <t>BINGHAM</t>
  </si>
  <si>
    <t>25040</t>
  </si>
  <si>
    <t>BRIGHTON PLT</t>
  </si>
  <si>
    <t>25050</t>
  </si>
  <si>
    <t>CAMBRIDGE</t>
  </si>
  <si>
    <t>25060</t>
  </si>
  <si>
    <t>CANAAN</t>
  </si>
  <si>
    <t>25070</t>
  </si>
  <si>
    <t>CARATUNK</t>
  </si>
  <si>
    <t>25080</t>
  </si>
  <si>
    <t>CORNVILLE</t>
  </si>
  <si>
    <t>25090</t>
  </si>
  <si>
    <t>DENNISTOWN PLT</t>
  </si>
  <si>
    <t>25100</t>
  </si>
  <si>
    <t>DETROIT</t>
  </si>
  <si>
    <t>25110</t>
  </si>
  <si>
    <t>EMBDEN</t>
  </si>
  <si>
    <t>25120</t>
  </si>
  <si>
    <t>FAIRFIELD</t>
  </si>
  <si>
    <t>25130</t>
  </si>
  <si>
    <t>HARMONY</t>
  </si>
  <si>
    <t>25140</t>
  </si>
  <si>
    <t>HARTLAND</t>
  </si>
  <si>
    <t>25150</t>
  </si>
  <si>
    <t>HIGHLAND PLT</t>
  </si>
  <si>
    <t>25160</t>
  </si>
  <si>
    <t>JACKMAN</t>
  </si>
  <si>
    <t>25170</t>
  </si>
  <si>
    <t>MADISON</t>
  </si>
  <si>
    <t>25180</t>
  </si>
  <si>
    <t>MERCER</t>
  </si>
  <si>
    <t>25190</t>
  </si>
  <si>
    <t>MOOSE RIVER</t>
  </si>
  <si>
    <t>25200</t>
  </si>
  <si>
    <t>MOSCOW</t>
  </si>
  <si>
    <t>25210</t>
  </si>
  <si>
    <t>NEW PORTLAND</t>
  </si>
  <si>
    <t>25220</t>
  </si>
  <si>
    <t>NORRIDGEWOCK</t>
  </si>
  <si>
    <t>25230</t>
  </si>
  <si>
    <t>PALMYRA</t>
  </si>
  <si>
    <t>25240</t>
  </si>
  <si>
    <t>PITTSFIELD</t>
  </si>
  <si>
    <t>25250</t>
  </si>
  <si>
    <t>PLEASANT RIDGE PLT</t>
  </si>
  <si>
    <t>25260</t>
  </si>
  <si>
    <t>RIPLEY</t>
  </si>
  <si>
    <t>25270</t>
  </si>
  <si>
    <t>ST ALBANS</t>
  </si>
  <si>
    <t>25280</t>
  </si>
  <si>
    <t>SKOWHEGAN</t>
  </si>
  <si>
    <t>25290</t>
  </si>
  <si>
    <t>SMITHFIELD</t>
  </si>
  <si>
    <t>25300</t>
  </si>
  <si>
    <t>SOLON</t>
  </si>
  <si>
    <t>25310</t>
  </si>
  <si>
    <t>STARKS</t>
  </si>
  <si>
    <t>25320</t>
  </si>
  <si>
    <t>THE FORKS PLT</t>
  </si>
  <si>
    <t>25330</t>
  </si>
  <si>
    <t>W FORKS PLT</t>
  </si>
  <si>
    <t>27010</t>
  </si>
  <si>
    <t>BELFAST</t>
  </si>
  <si>
    <t>27020</t>
  </si>
  <si>
    <t>BELMONT</t>
  </si>
  <si>
    <t>27030</t>
  </si>
  <si>
    <t>BROOKS</t>
  </si>
  <si>
    <t>27040</t>
  </si>
  <si>
    <t>BURNHAM</t>
  </si>
  <si>
    <t>27050</t>
  </si>
  <si>
    <t>FRANKFORT</t>
  </si>
  <si>
    <t>27060</t>
  </si>
  <si>
    <t>FREEDOM</t>
  </si>
  <si>
    <t>27070</t>
  </si>
  <si>
    <t>ISLESBORO</t>
  </si>
  <si>
    <t>27080</t>
  </si>
  <si>
    <t>JACKSON</t>
  </si>
  <si>
    <t>27090</t>
  </si>
  <si>
    <t>KNOX</t>
  </si>
  <si>
    <t>27100</t>
  </si>
  <si>
    <t>LIBERTY</t>
  </si>
  <si>
    <t>27110</t>
  </si>
  <si>
    <t>LINCOLNVILLE</t>
  </si>
  <si>
    <t>27120</t>
  </si>
  <si>
    <t>MONROE</t>
  </si>
  <si>
    <t>27130</t>
  </si>
  <si>
    <t>MONTVILLE</t>
  </si>
  <si>
    <t>27140</t>
  </si>
  <si>
    <t>MORRILL</t>
  </si>
  <si>
    <t>27150</t>
  </si>
  <si>
    <t>NORTHPORT</t>
  </si>
  <si>
    <t>27160</t>
  </si>
  <si>
    <t>PALERMO</t>
  </si>
  <si>
    <t>27170</t>
  </si>
  <si>
    <t>PROSPECT</t>
  </si>
  <si>
    <t>27180</t>
  </si>
  <si>
    <t>SEARSMONT</t>
  </si>
  <si>
    <t>27190</t>
  </si>
  <si>
    <t>SEARSPORT</t>
  </si>
  <si>
    <t>27200</t>
  </si>
  <si>
    <t>STOCKTON SPRINGS</t>
  </si>
  <si>
    <t>27210</t>
  </si>
  <si>
    <t>SWANVILLE</t>
  </si>
  <si>
    <t>27220</t>
  </si>
  <si>
    <t>THORNDIKE</t>
  </si>
  <si>
    <t>27230</t>
  </si>
  <si>
    <t>TROY</t>
  </si>
  <si>
    <t>27240</t>
  </si>
  <si>
    <t>UNITY</t>
  </si>
  <si>
    <t>27250</t>
  </si>
  <si>
    <t>WALDO</t>
  </si>
  <si>
    <t>27260</t>
  </si>
  <si>
    <t>WINTERPORT</t>
  </si>
  <si>
    <t>29010</t>
  </si>
  <si>
    <t>ADDISON</t>
  </si>
  <si>
    <t>29020</t>
  </si>
  <si>
    <t>ALEXANDER</t>
  </si>
  <si>
    <t>29030</t>
  </si>
  <si>
    <t>BAILEYVILLE</t>
  </si>
  <si>
    <t>29040</t>
  </si>
  <si>
    <t>BARING</t>
  </si>
  <si>
    <t>29050</t>
  </si>
  <si>
    <t>BEALS</t>
  </si>
  <si>
    <t>29060</t>
  </si>
  <si>
    <t>BEDDINGTON</t>
  </si>
  <si>
    <t>29070</t>
  </si>
  <si>
    <t>CALAIS</t>
  </si>
  <si>
    <t>29090</t>
  </si>
  <si>
    <t>CHARLOTTE</t>
  </si>
  <si>
    <t>29100</t>
  </si>
  <si>
    <t>CHERRYFIELD</t>
  </si>
  <si>
    <t>29110</t>
  </si>
  <si>
    <t>CODYVILLE PLT</t>
  </si>
  <si>
    <t>29120</t>
  </si>
  <si>
    <t>COLUMBIA</t>
  </si>
  <si>
    <t>29130</t>
  </si>
  <si>
    <t>COLUMBIA FALLS</t>
  </si>
  <si>
    <t>29140</t>
  </si>
  <si>
    <t>COOPER</t>
  </si>
  <si>
    <t>29150</t>
  </si>
  <si>
    <t>CRAWFORD</t>
  </si>
  <si>
    <t>29160</t>
  </si>
  <si>
    <t>CUTLER</t>
  </si>
  <si>
    <t>29170</t>
  </si>
  <si>
    <t>DANFORTH</t>
  </si>
  <si>
    <t>29180</t>
  </si>
  <si>
    <t>DEBLOIS</t>
  </si>
  <si>
    <t>29190</t>
  </si>
  <si>
    <t>DENNYSVILLE</t>
  </si>
  <si>
    <t>29200</t>
  </si>
  <si>
    <t>E MACHIAS</t>
  </si>
  <si>
    <t>29210</t>
  </si>
  <si>
    <t>EASTPORT</t>
  </si>
  <si>
    <t>29220</t>
  </si>
  <si>
    <t>GRAND LAKE STREAM PL</t>
  </si>
  <si>
    <t>29230</t>
  </si>
  <si>
    <t>HARRINGTON</t>
  </si>
  <si>
    <t>29240</t>
  </si>
  <si>
    <t>JONESBORO</t>
  </si>
  <si>
    <t>29250</t>
  </si>
  <si>
    <t>JONESPORT</t>
  </si>
  <si>
    <t>29260</t>
  </si>
  <si>
    <t>LUBEC</t>
  </si>
  <si>
    <t>29270</t>
  </si>
  <si>
    <t>MACHIAS</t>
  </si>
  <si>
    <t>29280</t>
  </si>
  <si>
    <t>MACHIASPORT</t>
  </si>
  <si>
    <t>29290</t>
  </si>
  <si>
    <t>MARSHFIELD</t>
  </si>
  <si>
    <t>29300</t>
  </si>
  <si>
    <t>MEDDYBEMPS</t>
  </si>
  <si>
    <t>29310</t>
  </si>
  <si>
    <t>MILBRIDGE</t>
  </si>
  <si>
    <t>29320</t>
  </si>
  <si>
    <t>NORTHFIELD</t>
  </si>
  <si>
    <t>29350</t>
  </si>
  <si>
    <t>PEMBROKE</t>
  </si>
  <si>
    <t>29360</t>
  </si>
  <si>
    <t>PERRY</t>
  </si>
  <si>
    <t>29370</t>
  </si>
  <si>
    <t>PRINCETON</t>
  </si>
  <si>
    <t>29380</t>
  </si>
  <si>
    <t>ROBBINSTON</t>
  </si>
  <si>
    <t>29390</t>
  </si>
  <si>
    <t>ROQUE BLUFFS</t>
  </si>
  <si>
    <t>29400</t>
  </si>
  <si>
    <t>STEUBEN</t>
  </si>
  <si>
    <t>29410</t>
  </si>
  <si>
    <t>TALMADGE</t>
  </si>
  <si>
    <t>29420</t>
  </si>
  <si>
    <t>TOPSFIELD</t>
  </si>
  <si>
    <t>29430</t>
  </si>
  <si>
    <t>VANCEBORO</t>
  </si>
  <si>
    <t>29440</t>
  </si>
  <si>
    <t>WAITE</t>
  </si>
  <si>
    <t>29450</t>
  </si>
  <si>
    <t>WESLEY</t>
  </si>
  <si>
    <t>29460</t>
  </si>
  <si>
    <t>WHITING</t>
  </si>
  <si>
    <t>29470</t>
  </si>
  <si>
    <t>WHITNEYVILLE</t>
  </si>
  <si>
    <t>29480</t>
  </si>
  <si>
    <t>29832</t>
  </si>
  <si>
    <t>31010</t>
  </si>
  <si>
    <t>ACTON</t>
  </si>
  <si>
    <t>31020</t>
  </si>
  <si>
    <t>ALFRED</t>
  </si>
  <si>
    <t>31030</t>
  </si>
  <si>
    <t>ARUNDEL</t>
  </si>
  <si>
    <t>31040</t>
  </si>
  <si>
    <t>BERWICK</t>
  </si>
  <si>
    <t>31050</t>
  </si>
  <si>
    <t>BIDDEFORD</t>
  </si>
  <si>
    <t>31060</t>
  </si>
  <si>
    <t>BUXTON</t>
  </si>
  <si>
    <t>31070</t>
  </si>
  <si>
    <t>CORNISH</t>
  </si>
  <si>
    <t>31080</t>
  </si>
  <si>
    <t>DAYTON</t>
  </si>
  <si>
    <t>31090</t>
  </si>
  <si>
    <t>ELIOT</t>
  </si>
  <si>
    <t>31100</t>
  </si>
  <si>
    <t>HOLLIS</t>
  </si>
  <si>
    <t>31110</t>
  </si>
  <si>
    <t>KENNEBUNK</t>
  </si>
  <si>
    <t>31120</t>
  </si>
  <si>
    <t>KENNEBUNKPORT</t>
  </si>
  <si>
    <t>31130</t>
  </si>
  <si>
    <t>KITTERY</t>
  </si>
  <si>
    <t>31140</t>
  </si>
  <si>
    <t>LEBANON</t>
  </si>
  <si>
    <t>31150</t>
  </si>
  <si>
    <t>LIMERICK</t>
  </si>
  <si>
    <t>31160</t>
  </si>
  <si>
    <t>LIMINGTON</t>
  </si>
  <si>
    <t>31170</t>
  </si>
  <si>
    <t>LYMAN</t>
  </si>
  <si>
    <t>31180</t>
  </si>
  <si>
    <t>NEWFIELD</t>
  </si>
  <si>
    <t>31190</t>
  </si>
  <si>
    <t>NORTH BERWICK</t>
  </si>
  <si>
    <t>31197</t>
  </si>
  <si>
    <t>OGUNQUIT</t>
  </si>
  <si>
    <t>31200</t>
  </si>
  <si>
    <t>OLD ORCHARD BEACH</t>
  </si>
  <si>
    <t>31210</t>
  </si>
  <si>
    <t>PARSONSFIELD</t>
  </si>
  <si>
    <t>31220</t>
  </si>
  <si>
    <t>SACO</t>
  </si>
  <si>
    <t>31230</t>
  </si>
  <si>
    <t>SANFORD</t>
  </si>
  <si>
    <t>31240</t>
  </si>
  <si>
    <t>SHAPLEIGH</t>
  </si>
  <si>
    <t>31250</t>
  </si>
  <si>
    <t>SO BERWICK</t>
  </si>
  <si>
    <t>31260</t>
  </si>
  <si>
    <t>WATERBORO</t>
  </si>
  <si>
    <t>31270</t>
  </si>
  <si>
    <t>WELLS</t>
  </si>
  <si>
    <t>31280</t>
  </si>
  <si>
    <t>YORK</t>
  </si>
  <si>
    <t>Municipality Name</t>
  </si>
  <si>
    <t>Rev II Computed Number</t>
  </si>
  <si>
    <t>Rev I Computed Number</t>
  </si>
  <si>
    <t>Rev I Distribution Percentage</t>
  </si>
  <si>
    <t>Rev I Projected Distribution</t>
  </si>
  <si>
    <t>Rev II Projected Distribution</t>
  </si>
  <si>
    <t>MCD</t>
  </si>
  <si>
    <t>TOTALS</t>
  </si>
  <si>
    <t>Androscoggin County:</t>
  </si>
  <si>
    <t>Aroostook County:</t>
  </si>
  <si>
    <t>Cumberland County:</t>
  </si>
  <si>
    <t xml:space="preserve">Franklin County: </t>
  </si>
  <si>
    <t>Hancock County:</t>
  </si>
  <si>
    <t>Kennebec County:</t>
  </si>
  <si>
    <t>Knox County:</t>
  </si>
  <si>
    <t>Lincoln County:</t>
  </si>
  <si>
    <t>Oxford County:</t>
  </si>
  <si>
    <t>Penobscot County:</t>
  </si>
  <si>
    <t>Piscataquis County:</t>
  </si>
  <si>
    <t>Sagadahoc County:</t>
  </si>
  <si>
    <t>Somerset County:</t>
  </si>
  <si>
    <t>Waldo County:</t>
  </si>
  <si>
    <t>Washington County:</t>
  </si>
  <si>
    <t>York County:</t>
  </si>
  <si>
    <t>Mil Rate</t>
  </si>
  <si>
    <t>Rev2 Comp Number</t>
  </si>
  <si>
    <t>Rev II Distribution Percentage</t>
  </si>
  <si>
    <t>PLEASANT POINT</t>
  </si>
  <si>
    <t>INDIAN TOWNSHIP</t>
  </si>
  <si>
    <t>CLIFTON</t>
  </si>
  <si>
    <t>*Projected revenue totals used for these distribution projections are based on revenue receipt month, not distribution month, creating a one-month lag.</t>
  </si>
  <si>
    <t>Population</t>
  </si>
  <si>
    <t>2007 Tax Assesment</t>
  </si>
  <si>
    <t>CHEBEAGUE</t>
  </si>
  <si>
    <t>05060-A</t>
  </si>
  <si>
    <t>2009 State Valuation</t>
  </si>
  <si>
    <r>
      <t>FY 2010 Projected Municipal Revenue Sharing</t>
    </r>
    <r>
      <rPr>
        <sz val="22"/>
        <color indexed="10"/>
        <rFont val="Arial"/>
        <family val="2"/>
      </rPr>
      <t xml:space="preserve">* </t>
    </r>
    <r>
      <rPr>
        <sz val="12"/>
        <color indexed="12"/>
        <rFont val="Arial"/>
        <family val="2"/>
      </rPr>
      <t>(7/1/09 - 6/30/10)</t>
    </r>
  </si>
  <si>
    <t>RANGELEY</t>
  </si>
  <si>
    <t>RANGELEY PLT</t>
  </si>
  <si>
    <t>FY08 Actuals</t>
  </si>
  <si>
    <t>FY09 Old Projections</t>
  </si>
  <si>
    <t>FY09 Updated Proj. vs FY08 Actuals</t>
  </si>
  <si>
    <t>FY09 Updated Proj. vs Old Proj.</t>
  </si>
  <si>
    <t>FY10 Current Vs LD353</t>
  </si>
  <si>
    <t>*(See notes on final page for critical assumptions and disclosures)</t>
  </si>
  <si>
    <t>*Assumptions/Disclosures:</t>
  </si>
  <si>
    <t>FY10 Current Vs Updated Proj.</t>
  </si>
  <si>
    <t>Total Tax Transfers to Revenue Sharing (5.0% of receipts)</t>
  </si>
  <si>
    <t>Adjustment for One Month Lag</t>
  </si>
  <si>
    <t>Fixed one time reduction FY10</t>
  </si>
  <si>
    <t>*Total Tax Receipt transfers are estimated at $129,202,116</t>
  </si>
  <si>
    <t>*Total Tax Receipt transfers are estimated using 5% of Forecasted revenues from Sales/Use Tax, Individual Income Tax, Corporate Income Tax, and Service Provider Tax</t>
  </si>
  <si>
    <t>REV II DISTRIBUTION PROJECTION (15%)</t>
  </si>
  <si>
    <t>REV I DISTRIBUTION PROJECTION (85%)</t>
  </si>
  <si>
    <t>Total Projected
Distribution</t>
  </si>
  <si>
    <t xml:space="preserve">distributions to differ from these projections. </t>
  </si>
  <si>
    <t>Additional Revenue Sharing II Transfers</t>
  </si>
  <si>
    <t xml:space="preserve">*Actual tax receipts, if different from current Revenue Forecasting Committee (RFC) estimates, will cause Municipal Revenue Sharing </t>
  </si>
  <si>
    <t xml:space="preserve">*Projections are based upon the estimated amount of Municipal Revenue Sharing funds under the Biennial Budget and May 2009 RFC estimates.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</si>
</sst>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MS Sans Serif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10"/>
      <color indexed="8"/>
      <name val="Arial"/>
      <family val="0"/>
    </font>
    <font>
      <sz val="12"/>
      <color indexed="12"/>
      <name val="Arial"/>
      <family val="2"/>
    </font>
    <font>
      <b/>
      <u val="single"/>
      <sz val="10"/>
      <name val="MS Sans Serif"/>
      <family val="2"/>
    </font>
    <font>
      <b/>
      <sz val="8"/>
      <name val="Tahoma"/>
      <family val="0"/>
    </font>
    <font>
      <b/>
      <sz val="12"/>
      <name val="MS Sans Serif"/>
      <family val="2"/>
    </font>
    <font>
      <b/>
      <u val="single"/>
      <sz val="13.5"/>
      <color indexed="10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43" fontId="1" fillId="0" borderId="0" xfId="15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1" fillId="0" borderId="0" xfId="15" applyFont="1" applyAlignment="1">
      <alignment/>
    </xf>
    <xf numFmtId="168" fontId="8" fillId="0" borderId="0" xfId="0" applyNumberFormat="1" applyFont="1" applyAlignment="1">
      <alignment/>
    </xf>
    <xf numFmtId="43" fontId="0" fillId="0" borderId="0" xfId="15" applyAlignment="1">
      <alignment/>
    </xf>
    <xf numFmtId="184" fontId="1" fillId="0" borderId="0" xfId="15" applyNumberFormat="1" applyFont="1" applyAlignment="1">
      <alignment/>
    </xf>
    <xf numFmtId="43" fontId="0" fillId="0" borderId="0" xfId="15" applyFont="1" applyAlignment="1">
      <alignment horizontal="center" wrapText="1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7" fontId="0" fillId="0" borderId="0" xfId="0" applyNumberFormat="1" applyFont="1" applyAlignment="1">
      <alignment/>
    </xf>
    <xf numFmtId="168" fontId="0" fillId="0" borderId="0" xfId="15" applyNumberFormat="1" applyFont="1" applyAlignment="1" quotePrefix="1">
      <alignment/>
    </xf>
    <xf numFmtId="171" fontId="0" fillId="0" borderId="0" xfId="0" applyNumberFormat="1" applyFont="1" applyAlignment="1" quotePrefix="1">
      <alignment/>
    </xf>
    <xf numFmtId="43" fontId="0" fillId="0" borderId="0" xfId="15" applyFont="1" applyAlignment="1">
      <alignment/>
    </xf>
    <xf numFmtId="168" fontId="0" fillId="0" borderId="0" xfId="0" applyNumberFormat="1" applyFont="1" applyAlignment="1" quotePrefix="1">
      <alignment/>
    </xf>
    <xf numFmtId="43" fontId="0" fillId="0" borderId="0" xfId="15" applyFont="1" applyAlignment="1" quotePrefix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43" fontId="8" fillId="0" borderId="0" xfId="15" applyFont="1" applyAlignment="1">
      <alignment/>
    </xf>
    <xf numFmtId="43" fontId="0" fillId="0" borderId="0" xfId="0" applyNumberFormat="1" applyFont="1" applyAlignment="1" quotePrefix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43" fontId="8" fillId="0" borderId="0" xfId="15" applyFont="1" applyFill="1" applyBorder="1" applyAlignment="1" applyProtection="1">
      <alignment/>
      <protection/>
    </xf>
    <xf numFmtId="43" fontId="0" fillId="0" borderId="0" xfId="15" applyFont="1" applyAlignment="1">
      <alignment/>
    </xf>
    <xf numFmtId="200" fontId="13" fillId="0" borderId="0" xfId="0" applyNumberFormat="1" applyFont="1" applyFill="1" applyAlignment="1">
      <alignment/>
    </xf>
    <xf numFmtId="6" fontId="1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44" fontId="8" fillId="0" borderId="0" xfId="17" applyFont="1" applyFill="1" applyBorder="1" applyAlignment="1">
      <alignment/>
    </xf>
    <xf numFmtId="44" fontId="8" fillId="0" borderId="0" xfId="17" applyFont="1" applyAlignment="1">
      <alignment/>
    </xf>
    <xf numFmtId="44" fontId="8" fillId="0" borderId="0" xfId="17" applyFont="1" applyFill="1" applyAlignment="1">
      <alignment/>
    </xf>
    <xf numFmtId="168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8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43" fontId="0" fillId="0" borderId="0" xfId="15" applyFont="1" applyBorder="1" applyAlignment="1" quotePrefix="1">
      <alignment/>
    </xf>
    <xf numFmtId="43" fontId="0" fillId="0" borderId="0" xfId="15" applyBorder="1" applyAlignment="1">
      <alignment/>
    </xf>
    <xf numFmtId="43" fontId="0" fillId="0" borderId="0" xfId="15" applyFont="1" applyBorder="1" applyAlignment="1">
      <alignment/>
    </xf>
    <xf numFmtId="43" fontId="8" fillId="0" borderId="0" xfId="15" applyFont="1" applyBorder="1" applyAlignment="1">
      <alignment/>
    </xf>
    <xf numFmtId="0" fontId="12" fillId="0" borderId="0" xfId="0" applyNumberFormat="1" applyFont="1" applyAlignment="1">
      <alignment/>
    </xf>
    <xf numFmtId="9" fontId="11" fillId="0" borderId="0" xfId="21" applyFont="1" applyAlignment="1">
      <alignment/>
    </xf>
    <xf numFmtId="9" fontId="0" fillId="0" borderId="0" xfId="21" applyFont="1" applyAlignment="1">
      <alignment horizontal="center" wrapText="1"/>
    </xf>
    <xf numFmtId="44" fontId="0" fillId="0" borderId="0" xfId="17" applyFont="1" applyAlignment="1">
      <alignment horizont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206" fontId="1" fillId="0" borderId="0" xfId="21" applyNumberFormat="1" applyFont="1" applyAlignment="1">
      <alignment/>
    </xf>
    <xf numFmtId="0" fontId="1" fillId="0" borderId="0" xfId="0" applyNumberFormat="1" applyFont="1" applyAlignment="1">
      <alignment horizontal="center" wrapText="1"/>
    </xf>
    <xf numFmtId="44" fontId="0" fillId="0" borderId="0" xfId="17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 horizontal="center" wrapText="1"/>
    </xf>
    <xf numFmtId="44" fontId="0" fillId="0" borderId="0" xfId="17" applyFont="1" applyAlignment="1">
      <alignment horizontal="center" wrapText="1"/>
    </xf>
    <xf numFmtId="9" fontId="0" fillId="0" borderId="0" xfId="21" applyFont="1" applyAlignment="1">
      <alignment/>
    </xf>
    <xf numFmtId="44" fontId="0" fillId="0" borderId="0" xfId="17" applyFont="1" applyAlignment="1">
      <alignment/>
    </xf>
    <xf numFmtId="44" fontId="0" fillId="0" borderId="0" xfId="0" applyNumberFormat="1" applyFont="1" applyAlignment="1">
      <alignment/>
    </xf>
    <xf numFmtId="184" fontId="0" fillId="0" borderId="0" xfId="15" applyNumberFormat="1" applyBorder="1" applyAlignment="1">
      <alignment/>
    </xf>
    <xf numFmtId="10" fontId="0" fillId="0" borderId="0" xfId="21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 horizontal="center" wrapText="1"/>
    </xf>
    <xf numFmtId="10" fontId="0" fillId="0" borderId="0" xfId="21" applyNumberFormat="1" applyFont="1" applyAlignment="1">
      <alignment/>
    </xf>
    <xf numFmtId="44" fontId="1" fillId="0" borderId="0" xfId="17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15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4" fontId="0" fillId="0" borderId="1" xfId="15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168" fontId="8" fillId="0" borderId="2" xfId="0" applyNumberFormat="1" applyFont="1" applyBorder="1" applyAlignment="1">
      <alignment/>
    </xf>
    <xf numFmtId="43" fontId="1" fillId="0" borderId="2" xfId="15" applyFont="1" applyBorder="1" applyAlignment="1">
      <alignment/>
    </xf>
    <xf numFmtId="43" fontId="0" fillId="0" borderId="2" xfId="15" applyBorder="1" applyAlignment="1">
      <alignment/>
    </xf>
    <xf numFmtId="168" fontId="0" fillId="0" borderId="3" xfId="0" applyNumberFormat="1" applyBorder="1" applyAlignment="1">
      <alignment/>
    </xf>
    <xf numFmtId="184" fontId="0" fillId="0" borderId="4" xfId="15" applyNumberFormat="1" applyFont="1" applyBorder="1" applyAlignment="1">
      <alignment/>
    </xf>
    <xf numFmtId="168" fontId="0" fillId="0" borderId="5" xfId="0" applyNumberFormat="1" applyBorder="1" applyAlignment="1">
      <alignment/>
    </xf>
    <xf numFmtId="184" fontId="0" fillId="0" borderId="4" xfId="0" applyNumberFormat="1" applyBorder="1" applyAlignment="1">
      <alignment/>
    </xf>
    <xf numFmtId="44" fontId="1" fillId="0" borderId="6" xfId="17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44" fontId="1" fillId="0" borderId="7" xfId="17" applyFont="1" applyBorder="1" applyAlignment="1">
      <alignment/>
    </xf>
    <xf numFmtId="168" fontId="1" fillId="0" borderId="7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43" fontId="8" fillId="0" borderId="7" xfId="15" applyFont="1" applyBorder="1" applyAlignment="1">
      <alignment/>
    </xf>
    <xf numFmtId="43" fontId="0" fillId="0" borderId="7" xfId="15" applyBorder="1" applyAlignment="1">
      <alignment/>
    </xf>
    <xf numFmtId="168" fontId="0" fillId="0" borderId="8" xfId="0" applyNumberFormat="1" applyBorder="1" applyAlignment="1">
      <alignment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0" y="3429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342900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0" y="3429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342900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552"/>
  <sheetViews>
    <sheetView tabSelected="1" view="pageBreakPreview" zoomScale="70" zoomScaleNormal="85" zoomScaleSheetLayoutView="70" workbookViewId="0" topLeftCell="A1">
      <pane xSplit="2" ySplit="5" topLeftCell="C40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32" sqref="B532"/>
    </sheetView>
  </sheetViews>
  <sheetFormatPr defaultColWidth="9.140625" defaultRowHeight="12.75"/>
  <cols>
    <col min="1" max="1" width="8.7109375" style="0" customWidth="1"/>
    <col min="2" max="2" width="24.140625" style="0" customWidth="1"/>
    <col min="3" max="3" width="14.7109375" style="0" customWidth="1"/>
    <col min="4" max="4" width="24.57421875" style="0" customWidth="1"/>
    <col min="5" max="5" width="19.57421875" style="0" customWidth="1"/>
    <col min="6" max="6" width="18.57421875" style="1" customWidth="1"/>
    <col min="7" max="7" width="15.28125" style="1" customWidth="1"/>
    <col min="8" max="8" width="20.421875" style="10" customWidth="1"/>
    <col min="9" max="9" width="16.28125" style="26" hidden="1" customWidth="1"/>
    <col min="10" max="10" width="15.140625" style="26" hidden="1" customWidth="1"/>
    <col min="11" max="11" width="18.140625" style="26" hidden="1" customWidth="1"/>
    <col min="12" max="12" width="17.421875" style="11" hidden="1" customWidth="1"/>
    <col min="13" max="13" width="19.140625" style="1" bestFit="1" customWidth="1"/>
    <col min="14" max="14" width="19.140625" style="1" customWidth="1"/>
    <col min="15" max="15" width="20.00390625" style="1" bestFit="1" customWidth="1"/>
    <col min="29" max="29" width="14.421875" style="0" customWidth="1"/>
    <col min="30" max="30" width="13.8515625" style="0" hidden="1" customWidth="1"/>
    <col min="31" max="31" width="9.7109375" style="65" hidden="1" customWidth="1"/>
    <col min="32" max="32" width="17.28125" style="64" hidden="1" customWidth="1"/>
    <col min="33" max="33" width="14.8515625" style="0" hidden="1" customWidth="1"/>
    <col min="34" max="34" width="9.140625" style="0" hidden="1" customWidth="1"/>
    <col min="35" max="35" width="17.7109375" style="0" hidden="1" customWidth="1"/>
    <col min="36" max="36" width="9.140625" style="0" hidden="1" customWidth="1"/>
    <col min="37" max="37" width="16.421875" style="0" hidden="1" customWidth="1"/>
    <col min="38" max="38" width="9.57421875" style="74" hidden="1" customWidth="1"/>
  </cols>
  <sheetData>
    <row r="1" spans="1:31" ht="27" customHeight="1">
      <c r="A1" s="80" t="s">
        <v>1015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AD1" s="55"/>
      <c r="AE1" s="56"/>
    </row>
    <row r="2" spans="1:15" ht="12.75" customHeight="1">
      <c r="A2" s="81" t="s">
        <v>1023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2.75" customHeight="1"/>
    <row r="4" spans="8:15" ht="12.75">
      <c r="H4" s="1"/>
      <c r="I4" s="1"/>
      <c r="M4" s="46"/>
      <c r="N4" s="46"/>
      <c r="O4" s="46"/>
    </row>
    <row r="5" spans="1:38" s="8" customFormat="1" ht="38.25">
      <c r="A5" s="63" t="s">
        <v>985</v>
      </c>
      <c r="B5" s="63" t="s">
        <v>979</v>
      </c>
      <c r="C5" s="36" t="s">
        <v>1010</v>
      </c>
      <c r="D5" s="5" t="s">
        <v>1011</v>
      </c>
      <c r="E5" s="5" t="s">
        <v>1014</v>
      </c>
      <c r="F5" s="7" t="s">
        <v>981</v>
      </c>
      <c r="G5" s="7" t="s">
        <v>982</v>
      </c>
      <c r="H5" s="5" t="s">
        <v>983</v>
      </c>
      <c r="I5" s="7" t="s">
        <v>1003</v>
      </c>
      <c r="J5" s="7" t="s">
        <v>1004</v>
      </c>
      <c r="K5" s="7" t="s">
        <v>980</v>
      </c>
      <c r="L5" s="7" t="s">
        <v>1005</v>
      </c>
      <c r="M5" s="5" t="s">
        <v>984</v>
      </c>
      <c r="N5" s="5" t="s">
        <v>1033</v>
      </c>
      <c r="O5" s="5" t="s">
        <v>1018</v>
      </c>
      <c r="AD5" s="8" t="s">
        <v>1020</v>
      </c>
      <c r="AE5" s="57"/>
      <c r="AF5" s="58" t="s">
        <v>1019</v>
      </c>
      <c r="AG5" s="8" t="s">
        <v>1021</v>
      </c>
      <c r="AI5" s="8" t="s">
        <v>1022</v>
      </c>
      <c r="AK5" s="8" t="s">
        <v>1025</v>
      </c>
      <c r="AL5" s="72"/>
    </row>
    <row r="6" spans="1:38" s="42" customFormat="1" ht="12.75">
      <c r="A6" s="6"/>
      <c r="B6" s="6"/>
      <c r="C6" s="14"/>
      <c r="D6" s="8"/>
      <c r="E6" s="14"/>
      <c r="F6" s="7"/>
      <c r="G6" s="7"/>
      <c r="H6" s="13"/>
      <c r="I6" s="7"/>
      <c r="J6" s="7"/>
      <c r="K6" s="7"/>
      <c r="L6" s="7"/>
      <c r="M6" s="13"/>
      <c r="N6" s="13"/>
      <c r="O6" s="13"/>
      <c r="AE6" s="66"/>
      <c r="AF6" s="67"/>
      <c r="AL6" s="75"/>
    </row>
    <row r="7" spans="1:38" s="39" customFormat="1" ht="12.75">
      <c r="A7" s="15" t="s">
        <v>0</v>
      </c>
      <c r="B7" s="15" t="s">
        <v>1</v>
      </c>
      <c r="C7" s="25">
        <v>7602</v>
      </c>
      <c r="D7" s="43">
        <v>18896257</v>
      </c>
      <c r="E7" s="34">
        <v>3485550</v>
      </c>
      <c r="F7" s="17">
        <f>D7/E7*C7</f>
        <v>41212.82027628351</v>
      </c>
      <c r="G7" s="18">
        <f>F7/$F$533</f>
        <v>0.002521543008634748</v>
      </c>
      <c r="H7" s="19">
        <f>$B$543*G7</f>
        <v>235962.77839385506</v>
      </c>
      <c r="I7" s="20">
        <f>D7/E7</f>
        <v>5.421312848761315</v>
      </c>
      <c r="J7" s="20">
        <f>(I7)*C7</f>
        <v>41212.82027628351</v>
      </c>
      <c r="K7" s="15">
        <v>0</v>
      </c>
      <c r="L7" s="15">
        <v>0</v>
      </c>
      <c r="M7" s="21">
        <f>$F$543*L7</f>
        <v>0</v>
      </c>
      <c r="N7" s="21">
        <f>H7+M7</f>
        <v>235962.77839385506</v>
      </c>
      <c r="O7" s="21">
        <v>294756.17</v>
      </c>
      <c r="AD7" s="38" t="e">
        <f>#REF!-O7</f>
        <v>#REF!</v>
      </c>
      <c r="AE7" s="68" t="e">
        <f>AD7/#REF!</f>
        <v>#REF!</v>
      </c>
      <c r="AF7" s="69">
        <v>278033.2478137773</v>
      </c>
      <c r="AG7" s="70" t="e">
        <f>#REF!-AF7</f>
        <v>#REF!</v>
      </c>
      <c r="AH7" s="68" t="e">
        <f>AG7/#REF!</f>
        <v>#REF!</v>
      </c>
      <c r="AI7" s="38" t="e">
        <f>#REF!-#REF!</f>
        <v>#REF!</v>
      </c>
      <c r="AJ7" s="68" t="e">
        <f>AI7/#REF!</f>
        <v>#REF!</v>
      </c>
      <c r="AK7" s="38" t="e">
        <f>#REF!-#REF!</f>
        <v>#REF!</v>
      </c>
      <c r="AL7" s="76" t="e">
        <f>AK7/#REF!</f>
        <v>#REF!</v>
      </c>
    </row>
    <row r="8" spans="1:38" s="39" customFormat="1" ht="12.75">
      <c r="A8" s="15"/>
      <c r="B8" s="15"/>
      <c r="C8" s="15"/>
      <c r="D8" s="16"/>
      <c r="E8" s="16"/>
      <c r="F8" s="17"/>
      <c r="G8" s="18"/>
      <c r="H8" s="19">
        <f>$B$543*G8</f>
        <v>0</v>
      </c>
      <c r="I8" s="20"/>
      <c r="J8" s="15"/>
      <c r="K8" s="15"/>
      <c r="L8" s="15"/>
      <c r="M8" s="21">
        <f>$F$543*L8</f>
        <v>0</v>
      </c>
      <c r="N8" s="21">
        <f aca="true" t="shared" si="0" ref="N8:N71">H8+M8</f>
        <v>0</v>
      </c>
      <c r="O8" s="21"/>
      <c r="AD8" s="38" t="e">
        <f>#REF!-O8</f>
        <v>#REF!</v>
      </c>
      <c r="AE8" s="68" t="e">
        <f>AD8/#REF!</f>
        <v>#REF!</v>
      </c>
      <c r="AF8" s="69">
        <v>0</v>
      </c>
      <c r="AG8" s="70" t="e">
        <f>#REF!-AF8</f>
        <v>#REF!</v>
      </c>
      <c r="AH8" s="68" t="e">
        <f>AG8/#REF!</f>
        <v>#REF!</v>
      </c>
      <c r="AI8" s="38" t="e">
        <f>#REF!-#REF!</f>
        <v>#REF!</v>
      </c>
      <c r="AJ8" s="68"/>
      <c r="AK8" s="38" t="e">
        <f>#REF!-#REF!</f>
        <v>#REF!</v>
      </c>
      <c r="AL8" s="76" t="e">
        <f>AK8/#REF!</f>
        <v>#REF!</v>
      </c>
    </row>
    <row r="9" spans="1:38" s="39" customFormat="1" ht="12.75">
      <c r="A9" s="2" t="s">
        <v>987</v>
      </c>
      <c r="B9" s="15"/>
      <c r="C9" s="15"/>
      <c r="D9" s="16"/>
      <c r="E9" s="16"/>
      <c r="F9" s="17"/>
      <c r="G9" s="18"/>
      <c r="H9" s="19">
        <f>$B$543*G9</f>
        <v>0</v>
      </c>
      <c r="I9" s="20"/>
      <c r="J9" s="15"/>
      <c r="K9" s="15"/>
      <c r="L9" s="15"/>
      <c r="M9" s="21">
        <f>$F$543*L9</f>
        <v>0</v>
      </c>
      <c r="N9" s="21">
        <f t="shared" si="0"/>
        <v>0</v>
      </c>
      <c r="O9" s="21"/>
      <c r="AD9" s="38" t="e">
        <f>#REF!-O9</f>
        <v>#REF!</v>
      </c>
      <c r="AE9" s="68" t="e">
        <f>AD9/#REF!</f>
        <v>#REF!</v>
      </c>
      <c r="AF9" s="69">
        <v>0</v>
      </c>
      <c r="AG9" s="70" t="e">
        <f>#REF!-AF9</f>
        <v>#REF!</v>
      </c>
      <c r="AH9" s="68" t="e">
        <f>AG9/#REF!</f>
        <v>#REF!</v>
      </c>
      <c r="AI9" s="38" t="e">
        <f>#REF!-#REF!</f>
        <v>#REF!</v>
      </c>
      <c r="AJ9" s="68"/>
      <c r="AK9" s="38" t="e">
        <f>#REF!-#REF!</f>
        <v>#REF!</v>
      </c>
      <c r="AL9" s="76" t="e">
        <f>AK9/#REF!</f>
        <v>#REF!</v>
      </c>
    </row>
    <row r="10" spans="1:38" s="39" customFormat="1" ht="12.75">
      <c r="A10" s="15" t="s">
        <v>2</v>
      </c>
      <c r="B10" s="15" t="s">
        <v>3</v>
      </c>
      <c r="C10" s="32">
        <v>23151</v>
      </c>
      <c r="D10" s="44">
        <v>36909208</v>
      </c>
      <c r="E10" s="34">
        <v>1981600</v>
      </c>
      <c r="F10" s="17">
        <f aca="true" t="shared" si="1" ref="F10:F23">D10/E10*C10</f>
        <v>431209.66613241826</v>
      </c>
      <c r="G10" s="18">
        <f aca="true" t="shared" si="2" ref="G10:G23">F10/$F$533</f>
        <v>0.026382900068540875</v>
      </c>
      <c r="H10" s="19">
        <f>$B$543*G10</f>
        <v>2468878.135705873</v>
      </c>
      <c r="I10" s="20">
        <f aca="true" t="shared" si="3" ref="I10:I23">D10/E10</f>
        <v>18.625962858296326</v>
      </c>
      <c r="J10" s="20">
        <f aca="true" t="shared" si="4" ref="J10:J23">(I10-10)*C10</f>
        <v>199699.66613241824</v>
      </c>
      <c r="K10" s="20">
        <f aca="true" t="shared" si="5" ref="K10:K23">IF(J10&gt;0,J10,0)</f>
        <v>199699.66613241824</v>
      </c>
      <c r="L10" s="20">
        <f aca="true" t="shared" si="6" ref="L10:L23">K10/$K$533</f>
        <v>0.053057435880939176</v>
      </c>
      <c r="M10" s="21">
        <f>$F$543*L10</f>
        <v>982299.6668782224</v>
      </c>
      <c r="N10" s="21">
        <f t="shared" si="0"/>
        <v>3451177.8025840954</v>
      </c>
      <c r="O10" s="21">
        <v>4009459.47</v>
      </c>
      <c r="AD10" s="38" t="e">
        <f>#REF!-O10</f>
        <v>#REF!</v>
      </c>
      <c r="AE10" s="68" t="e">
        <f>AD10/#REF!</f>
        <v>#REF!</v>
      </c>
      <c r="AF10" s="69">
        <v>3667110.1377743725</v>
      </c>
      <c r="AG10" s="70" t="e">
        <f>#REF!-AF10</f>
        <v>#REF!</v>
      </c>
      <c r="AH10" s="68" t="e">
        <f>AG10/#REF!</f>
        <v>#REF!</v>
      </c>
      <c r="AI10" s="38" t="e">
        <f>#REF!-#REF!</f>
        <v>#REF!</v>
      </c>
      <c r="AJ10" s="68" t="e">
        <f>AI10/#REF!</f>
        <v>#REF!</v>
      </c>
      <c r="AK10" s="38" t="e">
        <f>#REF!-#REF!</f>
        <v>#REF!</v>
      </c>
      <c r="AL10" s="76" t="e">
        <f>AK10/#REF!</f>
        <v>#REF!</v>
      </c>
    </row>
    <row r="11" spans="1:38" s="39" customFormat="1" ht="12.75">
      <c r="A11" s="15" t="s">
        <v>4</v>
      </c>
      <c r="B11" s="15" t="s">
        <v>5</v>
      </c>
      <c r="C11" s="32">
        <v>3965</v>
      </c>
      <c r="D11" s="44">
        <v>3339318.38</v>
      </c>
      <c r="E11" s="34">
        <v>354200</v>
      </c>
      <c r="F11" s="17">
        <f t="shared" si="1"/>
        <v>37381.13319226426</v>
      </c>
      <c r="G11" s="18">
        <f t="shared" si="2"/>
        <v>0.002287107128896015</v>
      </c>
      <c r="H11" s="19">
        <f>$B$543*G11</f>
        <v>214024.5678025908</v>
      </c>
      <c r="I11" s="20">
        <f t="shared" si="3"/>
        <v>9.427776341050254</v>
      </c>
      <c r="J11" s="20">
        <f t="shared" si="4"/>
        <v>-2268.866807735741</v>
      </c>
      <c r="K11" s="20">
        <f t="shared" si="5"/>
        <v>0</v>
      </c>
      <c r="L11" s="20">
        <f t="shared" si="6"/>
        <v>0</v>
      </c>
      <c r="M11" s="21">
        <f>$F$543*L11</f>
        <v>0</v>
      </c>
      <c r="N11" s="21">
        <f t="shared" si="0"/>
        <v>214024.5678025908</v>
      </c>
      <c r="O11" s="21">
        <v>227759.86</v>
      </c>
      <c r="AD11" s="38" t="e">
        <f>#REF!-O11</f>
        <v>#REF!</v>
      </c>
      <c r="AE11" s="68" t="e">
        <f>AD11/#REF!</f>
        <v>#REF!</v>
      </c>
      <c r="AF11" s="69">
        <v>253692.50763868098</v>
      </c>
      <c r="AG11" s="70" t="e">
        <f>#REF!-AF11</f>
        <v>#REF!</v>
      </c>
      <c r="AH11" s="68" t="e">
        <f>AG11/#REF!</f>
        <v>#REF!</v>
      </c>
      <c r="AI11" s="38" t="e">
        <f>#REF!-#REF!</f>
        <v>#REF!</v>
      </c>
      <c r="AJ11" s="68" t="e">
        <f>AI11/#REF!</f>
        <v>#REF!</v>
      </c>
      <c r="AK11" s="38" t="e">
        <f>#REF!-#REF!</f>
        <v>#REF!</v>
      </c>
      <c r="AL11" s="76" t="e">
        <f>AK11/#REF!</f>
        <v>#REF!</v>
      </c>
    </row>
    <row r="12" spans="1:38" s="39" customFormat="1" ht="12.75" customHeight="1">
      <c r="A12" s="15" t="s">
        <v>6</v>
      </c>
      <c r="B12" s="15" t="s">
        <v>7</v>
      </c>
      <c r="C12" s="32">
        <v>4388</v>
      </c>
      <c r="D12" s="44">
        <v>3416785.86</v>
      </c>
      <c r="E12" s="34">
        <v>320950</v>
      </c>
      <c r="F12" s="17">
        <f t="shared" si="1"/>
        <v>46713.993935753235</v>
      </c>
      <c r="G12" s="18">
        <f t="shared" si="2"/>
        <v>0.002858123856228525</v>
      </c>
      <c r="H12" s="19">
        <f>$B$543*G12</f>
        <v>267459.5847859806</v>
      </c>
      <c r="I12" s="20">
        <f t="shared" si="3"/>
        <v>10.64585094251441</v>
      </c>
      <c r="J12" s="20">
        <f t="shared" si="4"/>
        <v>2833.9939357532344</v>
      </c>
      <c r="K12" s="20">
        <f t="shared" si="5"/>
        <v>2833.9939357532344</v>
      </c>
      <c r="L12" s="20">
        <f t="shared" si="6"/>
        <v>0.0007529529440149039</v>
      </c>
      <c r="M12" s="21">
        <f>$F$543*L12</f>
        <v>13940.089900698094</v>
      </c>
      <c r="N12" s="21">
        <f t="shared" si="0"/>
        <v>281399.6746866787</v>
      </c>
      <c r="O12" s="21">
        <v>380478.83</v>
      </c>
      <c r="AD12" s="38" t="e">
        <f>#REF!-O12</f>
        <v>#REF!</v>
      </c>
      <c r="AE12" s="68" t="e">
        <f>AD12/#REF!</f>
        <v>#REF!</v>
      </c>
      <c r="AF12" s="69">
        <v>343317.80374584964</v>
      </c>
      <c r="AG12" s="70" t="e">
        <f>#REF!-AF12</f>
        <v>#REF!</v>
      </c>
      <c r="AH12" s="68" t="e">
        <f>AG12/#REF!</f>
        <v>#REF!</v>
      </c>
      <c r="AI12" s="38" t="e">
        <f>#REF!-#REF!</f>
        <v>#REF!</v>
      </c>
      <c r="AJ12" s="68" t="e">
        <f>AI12/#REF!</f>
        <v>#REF!</v>
      </c>
      <c r="AK12" s="38" t="e">
        <f>#REF!-#REF!</f>
        <v>#REF!</v>
      </c>
      <c r="AL12" s="76" t="e">
        <f>AK12/#REF!</f>
        <v>#REF!</v>
      </c>
    </row>
    <row r="13" spans="1:38" s="39" customFormat="1" ht="12.75" customHeight="1">
      <c r="A13" s="15" t="s">
        <v>8</v>
      </c>
      <c r="B13" s="15" t="s">
        <v>9</v>
      </c>
      <c r="C13" s="32">
        <v>2131</v>
      </c>
      <c r="D13" s="44">
        <v>1689316.64</v>
      </c>
      <c r="E13" s="34">
        <v>173600</v>
      </c>
      <c r="F13" s="17">
        <f t="shared" si="1"/>
        <v>20736.945621198152</v>
      </c>
      <c r="G13" s="18">
        <f t="shared" si="2"/>
        <v>0.0012687581170381984</v>
      </c>
      <c r="H13" s="19">
        <f>$B$543*G13</f>
        <v>118728.76622801842</v>
      </c>
      <c r="I13" s="20">
        <f t="shared" si="3"/>
        <v>9.731086635944699</v>
      </c>
      <c r="J13" s="20">
        <f t="shared" si="4"/>
        <v>-573.0543788018464</v>
      </c>
      <c r="K13" s="20">
        <f t="shared" si="5"/>
        <v>0</v>
      </c>
      <c r="L13" s="20">
        <f t="shared" si="6"/>
        <v>0</v>
      </c>
      <c r="M13" s="21">
        <f>$F$543*L13</f>
        <v>0</v>
      </c>
      <c r="N13" s="21">
        <f t="shared" si="0"/>
        <v>118728.76622801842</v>
      </c>
      <c r="O13" s="21">
        <v>188195.3</v>
      </c>
      <c r="AD13" s="38" t="e">
        <f>#REF!-O13</f>
        <v>#REF!</v>
      </c>
      <c r="AE13" s="68" t="e">
        <f>AD13/#REF!</f>
        <v>#REF!</v>
      </c>
      <c r="AF13" s="69">
        <v>154172.13950818763</v>
      </c>
      <c r="AG13" s="70" t="e">
        <f>#REF!-AF13</f>
        <v>#REF!</v>
      </c>
      <c r="AH13" s="68" t="e">
        <f>AG13/#REF!</f>
        <v>#REF!</v>
      </c>
      <c r="AI13" s="38" t="e">
        <f>#REF!-#REF!</f>
        <v>#REF!</v>
      </c>
      <c r="AJ13" s="68" t="e">
        <f>AI13/#REF!</f>
        <v>#REF!</v>
      </c>
      <c r="AK13" s="38" t="e">
        <f>#REF!-#REF!</f>
        <v>#REF!</v>
      </c>
      <c r="AL13" s="76" t="e">
        <f>AK13/#REF!</f>
        <v>#REF!</v>
      </c>
    </row>
    <row r="14" spans="1:38" s="39" customFormat="1" ht="12.75">
      <c r="A14" s="15" t="s">
        <v>10</v>
      </c>
      <c r="B14" s="15" t="s">
        <v>11</v>
      </c>
      <c r="C14" s="32">
        <v>35756</v>
      </c>
      <c r="D14" s="44">
        <v>42628502</v>
      </c>
      <c r="E14" s="34">
        <v>2581550</v>
      </c>
      <c r="F14" s="17">
        <f t="shared" si="1"/>
        <v>590430.0584966396</v>
      </c>
      <c r="G14" s="18">
        <f t="shared" si="2"/>
        <v>0.036124554837775914</v>
      </c>
      <c r="H14" s="19">
        <f>$B$543*G14</f>
        <v>3380489.763043147</v>
      </c>
      <c r="I14" s="20">
        <f t="shared" si="3"/>
        <v>16.512754740369157</v>
      </c>
      <c r="J14" s="20">
        <f t="shared" si="4"/>
        <v>232870.0584966396</v>
      </c>
      <c r="K14" s="20">
        <f t="shared" si="5"/>
        <v>232870.0584966396</v>
      </c>
      <c r="L14" s="20">
        <f t="shared" si="6"/>
        <v>0.06187034979359078</v>
      </c>
      <c r="M14" s="21">
        <f>$F$543*L14</f>
        <v>1145461.0081094543</v>
      </c>
      <c r="N14" s="21">
        <f t="shared" si="0"/>
        <v>4525950.771152602</v>
      </c>
      <c r="O14" s="21">
        <v>5187835.5</v>
      </c>
      <c r="AD14" s="38" t="e">
        <f>#REF!-O14</f>
        <v>#REF!</v>
      </c>
      <c r="AE14" s="68" t="e">
        <f>AD14/#REF!</f>
        <v>#REF!</v>
      </c>
      <c r="AF14" s="69">
        <v>5384875.070534961</v>
      </c>
      <c r="AG14" s="70" t="e">
        <f>#REF!-AF14</f>
        <v>#REF!</v>
      </c>
      <c r="AH14" s="68" t="e">
        <f>AG14/#REF!</f>
        <v>#REF!</v>
      </c>
      <c r="AI14" s="38" t="e">
        <f>#REF!-#REF!</f>
        <v>#REF!</v>
      </c>
      <c r="AJ14" s="68" t="e">
        <f>AI14/#REF!</f>
        <v>#REF!</v>
      </c>
      <c r="AK14" s="38" t="e">
        <f>#REF!-#REF!</f>
        <v>#REF!</v>
      </c>
      <c r="AL14" s="76" t="e">
        <f>AK14/#REF!</f>
        <v>#REF!</v>
      </c>
    </row>
    <row r="15" spans="1:38" s="39" customFormat="1" ht="12.75">
      <c r="A15" s="15" t="s">
        <v>12</v>
      </c>
      <c r="B15" s="15" t="s">
        <v>13</v>
      </c>
      <c r="C15" s="32">
        <v>9352</v>
      </c>
      <c r="D15" s="44">
        <v>8371298</v>
      </c>
      <c r="E15" s="34">
        <v>626700</v>
      </c>
      <c r="F15" s="17">
        <f t="shared" si="1"/>
        <v>124921.6194287538</v>
      </c>
      <c r="G15" s="18">
        <f t="shared" si="2"/>
        <v>0.007643137110885206</v>
      </c>
      <c r="H15" s="19">
        <f>$B$543*G15</f>
        <v>715235.0216330958</v>
      </c>
      <c r="I15" s="20">
        <f t="shared" si="3"/>
        <v>13.357743737035264</v>
      </c>
      <c r="J15" s="20">
        <f t="shared" si="4"/>
        <v>31401.61942875379</v>
      </c>
      <c r="K15" s="20">
        <f t="shared" si="5"/>
        <v>31401.61942875379</v>
      </c>
      <c r="L15" s="20">
        <f t="shared" si="6"/>
        <v>0.008342975437395053</v>
      </c>
      <c r="M15" s="21">
        <f>$F$543*L15</f>
        <v>154460.95079522123</v>
      </c>
      <c r="N15" s="21">
        <f t="shared" si="0"/>
        <v>869695.9724283171</v>
      </c>
      <c r="O15" s="21">
        <v>1098220</v>
      </c>
      <c r="AD15" s="38" t="e">
        <f>#REF!-O15</f>
        <v>#REF!</v>
      </c>
      <c r="AE15" s="68" t="e">
        <f>AD15/#REF!</f>
        <v>#REF!</v>
      </c>
      <c r="AF15" s="69">
        <v>1052227.7438593102</v>
      </c>
      <c r="AG15" s="70" t="e">
        <f>#REF!-AF15</f>
        <v>#REF!</v>
      </c>
      <c r="AH15" s="68" t="e">
        <f>AG15/#REF!</f>
        <v>#REF!</v>
      </c>
      <c r="AI15" s="38" t="e">
        <f>#REF!-#REF!</f>
        <v>#REF!</v>
      </c>
      <c r="AJ15" s="68" t="e">
        <f>AI15/#REF!</f>
        <v>#REF!</v>
      </c>
      <c r="AK15" s="38" t="e">
        <f>#REF!-#REF!</f>
        <v>#REF!</v>
      </c>
      <c r="AL15" s="76" t="e">
        <f>AK15/#REF!</f>
        <v>#REF!</v>
      </c>
    </row>
    <row r="16" spans="1:38" s="39" customFormat="1" ht="12.75">
      <c r="A16" s="15" t="s">
        <v>14</v>
      </c>
      <c r="B16" s="15" t="s">
        <v>15</v>
      </c>
      <c r="C16" s="32">
        <v>2172</v>
      </c>
      <c r="D16" s="44">
        <v>2067195</v>
      </c>
      <c r="E16" s="34">
        <v>190850</v>
      </c>
      <c r="F16" s="17">
        <f t="shared" si="1"/>
        <v>23526.05470264606</v>
      </c>
      <c r="G16" s="18">
        <f t="shared" si="2"/>
        <v>0.001439405465545231</v>
      </c>
      <c r="H16" s="19">
        <f>$B$543*G16</f>
        <v>134697.72743208116</v>
      </c>
      <c r="I16" s="20">
        <f t="shared" si="3"/>
        <v>10.831516898087504</v>
      </c>
      <c r="J16" s="20">
        <f t="shared" si="4"/>
        <v>1806.0547026460579</v>
      </c>
      <c r="K16" s="20">
        <f t="shared" si="5"/>
        <v>1806.0547026460579</v>
      </c>
      <c r="L16" s="20">
        <f t="shared" si="6"/>
        <v>0.00047984372452366457</v>
      </c>
      <c r="M16" s="21">
        <f>$F$543*L16</f>
        <v>8883.775156622924</v>
      </c>
      <c r="N16" s="21">
        <f t="shared" si="0"/>
        <v>143581.50258870408</v>
      </c>
      <c r="O16" s="21">
        <v>183225.64</v>
      </c>
      <c r="AD16" s="38" t="e">
        <f>#REF!-O16</f>
        <v>#REF!</v>
      </c>
      <c r="AE16" s="68" t="e">
        <f>AD16/#REF!</f>
        <v>#REF!</v>
      </c>
      <c r="AF16" s="69">
        <v>173948.49209723822</v>
      </c>
      <c r="AG16" s="70" t="e">
        <f>#REF!-AF16</f>
        <v>#REF!</v>
      </c>
      <c r="AH16" s="68" t="e">
        <f>AG16/#REF!</f>
        <v>#REF!</v>
      </c>
      <c r="AI16" s="38" t="e">
        <f>#REF!-#REF!</f>
        <v>#REF!</v>
      </c>
      <c r="AJ16" s="68" t="e">
        <f>AI16/#REF!</f>
        <v>#REF!</v>
      </c>
      <c r="AK16" s="38" t="e">
        <f>#REF!-#REF!</f>
        <v>#REF!</v>
      </c>
      <c r="AL16" s="76" t="e">
        <f>AK16/#REF!</f>
        <v>#REF!</v>
      </c>
    </row>
    <row r="17" spans="1:38" s="39" customFormat="1" ht="12.75">
      <c r="A17" s="15" t="s">
        <v>16</v>
      </c>
      <c r="B17" s="15" t="s">
        <v>17</v>
      </c>
      <c r="C17" s="32">
        <v>3215</v>
      </c>
      <c r="D17" s="44">
        <v>3061360.33</v>
      </c>
      <c r="E17" s="34">
        <v>179900</v>
      </c>
      <c r="F17" s="17">
        <f t="shared" si="1"/>
        <v>54709.69127821011</v>
      </c>
      <c r="G17" s="18">
        <f t="shared" si="2"/>
        <v>0.003347328297901588</v>
      </c>
      <c r="H17" s="19">
        <f>$B$543*G17</f>
        <v>313238.71243302024</v>
      </c>
      <c r="I17" s="20">
        <f t="shared" si="3"/>
        <v>17.017011284046692</v>
      </c>
      <c r="J17" s="20">
        <f t="shared" si="4"/>
        <v>22559.691278210114</v>
      </c>
      <c r="K17" s="20">
        <f t="shared" si="5"/>
        <v>22559.691278210114</v>
      </c>
      <c r="L17" s="20">
        <f t="shared" si="6"/>
        <v>0.005993797569464777</v>
      </c>
      <c r="M17" s="21">
        <f>$F$543*L17</f>
        <v>110968.52416752202</v>
      </c>
      <c r="N17" s="21">
        <f t="shared" si="0"/>
        <v>424207.23660054227</v>
      </c>
      <c r="O17" s="21">
        <v>556370.76</v>
      </c>
      <c r="AD17" s="38" t="e">
        <f>#REF!-O17</f>
        <v>#REF!</v>
      </c>
      <c r="AE17" s="68" t="e">
        <f>AD17/#REF!</f>
        <v>#REF!</v>
      </c>
      <c r="AF17" s="69">
        <v>509975.02114681044</v>
      </c>
      <c r="AG17" s="70" t="e">
        <f>#REF!-AF17</f>
        <v>#REF!</v>
      </c>
      <c r="AH17" s="68" t="e">
        <f>AG17/#REF!</f>
        <v>#REF!</v>
      </c>
      <c r="AI17" s="38" t="e">
        <f>#REF!-#REF!</f>
        <v>#REF!</v>
      </c>
      <c r="AJ17" s="68" t="e">
        <f>AI17/#REF!</f>
        <v>#REF!</v>
      </c>
      <c r="AK17" s="38" t="e">
        <f>#REF!-#REF!</f>
        <v>#REF!</v>
      </c>
      <c r="AL17" s="76" t="e">
        <f>AK17/#REF!</f>
        <v>#REF!</v>
      </c>
    </row>
    <row r="18" spans="1:38" s="39" customFormat="1" ht="12.75">
      <c r="A18" s="15" t="s">
        <v>18</v>
      </c>
      <c r="B18" s="15" t="s">
        <v>19</v>
      </c>
      <c r="C18" s="32">
        <v>3274</v>
      </c>
      <c r="D18" s="44">
        <v>2581469.32</v>
      </c>
      <c r="E18" s="34">
        <v>163750</v>
      </c>
      <c r="F18" s="17">
        <f t="shared" si="1"/>
        <v>51613.62170186259</v>
      </c>
      <c r="G18" s="18">
        <f t="shared" si="2"/>
        <v>0.003157900043728495</v>
      </c>
      <c r="H18" s="19">
        <f>$B$543*G18</f>
        <v>295512.2580327118</v>
      </c>
      <c r="I18" s="20">
        <f t="shared" si="3"/>
        <v>15.76469813740458</v>
      </c>
      <c r="J18" s="20">
        <f t="shared" si="4"/>
        <v>18873.621701862594</v>
      </c>
      <c r="K18" s="20">
        <f t="shared" si="5"/>
        <v>18873.621701862594</v>
      </c>
      <c r="L18" s="20">
        <f t="shared" si="6"/>
        <v>0.005014459927157168</v>
      </c>
      <c r="M18" s="21">
        <f>$F$543*L18</f>
        <v>92837.17228766861</v>
      </c>
      <c r="N18" s="21">
        <f t="shared" si="0"/>
        <v>388349.43032038043</v>
      </c>
      <c r="O18" s="21">
        <v>495594.93</v>
      </c>
      <c r="AD18" s="38" t="e">
        <f>#REF!-O18</f>
        <v>#REF!</v>
      </c>
      <c r="AE18" s="68" t="e">
        <f>AD18/#REF!</f>
        <v>#REF!</v>
      </c>
      <c r="AF18" s="69">
        <v>473759.5475008869</v>
      </c>
      <c r="AG18" s="70" t="e">
        <f>#REF!-AF18</f>
        <v>#REF!</v>
      </c>
      <c r="AH18" s="68" t="e">
        <f>AG18/#REF!</f>
        <v>#REF!</v>
      </c>
      <c r="AI18" s="38" t="e">
        <f>#REF!-#REF!</f>
        <v>#REF!</v>
      </c>
      <c r="AJ18" s="68" t="e">
        <f>AI18/#REF!</f>
        <v>#REF!</v>
      </c>
      <c r="AK18" s="38" t="e">
        <f>#REF!-#REF!</f>
        <v>#REF!</v>
      </c>
      <c r="AL18" s="76" t="e">
        <f>AK18/#REF!</f>
        <v>#REF!</v>
      </c>
    </row>
    <row r="19" spans="1:38" s="39" customFormat="1" ht="12.75">
      <c r="A19" s="15" t="s">
        <v>20</v>
      </c>
      <c r="B19" s="15" t="s">
        <v>21</v>
      </c>
      <c r="C19" s="32">
        <v>2610</v>
      </c>
      <c r="D19" s="44">
        <v>2232956</v>
      </c>
      <c r="E19" s="34">
        <v>192250</v>
      </c>
      <c r="F19" s="17">
        <f t="shared" si="1"/>
        <v>30314.77326397919</v>
      </c>
      <c r="G19" s="18">
        <f t="shared" si="2"/>
        <v>0.0018547627672577107</v>
      </c>
      <c r="H19" s="19">
        <f>$B$543*G19</f>
        <v>173566.3339173288</v>
      </c>
      <c r="I19" s="20">
        <f t="shared" si="3"/>
        <v>11.614855656697008</v>
      </c>
      <c r="J19" s="20">
        <f t="shared" si="4"/>
        <v>4214.773263979191</v>
      </c>
      <c r="K19" s="20">
        <f t="shared" si="5"/>
        <v>4214.773263979191</v>
      </c>
      <c r="L19" s="20">
        <f t="shared" si="6"/>
        <v>0.001119806890703512</v>
      </c>
      <c r="M19" s="21">
        <f>$F$543*L19</f>
        <v>20731.98445123441</v>
      </c>
      <c r="N19" s="21">
        <f t="shared" si="0"/>
        <v>194298.3183685632</v>
      </c>
      <c r="O19" s="21">
        <v>234420.73</v>
      </c>
      <c r="AD19" s="38" t="e">
        <f>#REF!-O19</f>
        <v>#REF!</v>
      </c>
      <c r="AE19" s="68" t="e">
        <f>AD19/#REF!</f>
        <v>#REF!</v>
      </c>
      <c r="AF19" s="69">
        <v>250481.3535360721</v>
      </c>
      <c r="AG19" s="70" t="e">
        <f>#REF!-AF19</f>
        <v>#REF!</v>
      </c>
      <c r="AH19" s="68" t="e">
        <f>AG19/#REF!</f>
        <v>#REF!</v>
      </c>
      <c r="AI19" s="38" t="e">
        <f>#REF!-#REF!</f>
        <v>#REF!</v>
      </c>
      <c r="AJ19" s="68" t="e">
        <f>AI19/#REF!</f>
        <v>#REF!</v>
      </c>
      <c r="AK19" s="38" t="e">
        <f>#REF!-#REF!</f>
        <v>#REF!</v>
      </c>
      <c r="AL19" s="76" t="e">
        <f>AK19/#REF!</f>
        <v>#REF!</v>
      </c>
    </row>
    <row r="20" spans="1:38" s="39" customFormat="1" ht="12.75">
      <c r="A20" s="15" t="s">
        <v>22</v>
      </c>
      <c r="B20" s="15" t="s">
        <v>23</v>
      </c>
      <c r="C20" s="32">
        <v>5320</v>
      </c>
      <c r="D20" s="44">
        <v>8951716.33</v>
      </c>
      <c r="E20" s="34">
        <v>699550</v>
      </c>
      <c r="F20" s="17">
        <f t="shared" si="1"/>
        <v>68076.80777013794</v>
      </c>
      <c r="G20" s="18">
        <f t="shared" si="2"/>
        <v>0.00416517475708272</v>
      </c>
      <c r="H20" s="19">
        <f>$B$543*G20</f>
        <v>389771.7408791396</v>
      </c>
      <c r="I20" s="20">
        <f t="shared" si="3"/>
        <v>12.796392437995854</v>
      </c>
      <c r="J20" s="20">
        <f t="shared" si="4"/>
        <v>14876.807770137942</v>
      </c>
      <c r="K20" s="20">
        <f t="shared" si="5"/>
        <v>14876.807770137942</v>
      </c>
      <c r="L20" s="20">
        <f t="shared" si="6"/>
        <v>0.003952561812766178</v>
      </c>
      <c r="M20" s="21">
        <f>$F$543*L20</f>
        <v>73177.30469878623</v>
      </c>
      <c r="N20" s="21">
        <f t="shared" si="0"/>
        <v>462949.0455779258</v>
      </c>
      <c r="O20" s="21">
        <v>552064.91</v>
      </c>
      <c r="AD20" s="38" t="e">
        <f>#REF!-O20</f>
        <v>#REF!</v>
      </c>
      <c r="AE20" s="68" t="e">
        <f>AD20/#REF!</f>
        <v>#REF!</v>
      </c>
      <c r="AF20" s="69">
        <v>563164.3715527543</v>
      </c>
      <c r="AG20" s="70" t="e">
        <f>#REF!-AF20</f>
        <v>#REF!</v>
      </c>
      <c r="AH20" s="68" t="e">
        <f>AG20/#REF!</f>
        <v>#REF!</v>
      </c>
      <c r="AI20" s="38" t="e">
        <f>#REF!-#REF!</f>
        <v>#REF!</v>
      </c>
      <c r="AJ20" s="68" t="e">
        <f>AI20/#REF!</f>
        <v>#REF!</v>
      </c>
      <c r="AK20" s="38" t="e">
        <f>#REF!-#REF!</f>
        <v>#REF!</v>
      </c>
      <c r="AL20" s="76" t="e">
        <f>AK20/#REF!</f>
        <v>#REF!</v>
      </c>
    </row>
    <row r="21" spans="1:38" s="39" customFormat="1" ht="12.75">
      <c r="A21" s="15" t="s">
        <v>24</v>
      </c>
      <c r="B21" s="15" t="s">
        <v>25</v>
      </c>
      <c r="C21" s="32">
        <v>4767</v>
      </c>
      <c r="D21" s="44">
        <v>3905075.2</v>
      </c>
      <c r="E21" s="34">
        <v>286050</v>
      </c>
      <c r="F21" s="17">
        <f t="shared" si="1"/>
        <v>65077.760805453596</v>
      </c>
      <c r="G21" s="18">
        <f t="shared" si="2"/>
        <v>0.003981682682148969</v>
      </c>
      <c r="H21" s="19">
        <f>$B$543*G21</f>
        <v>372600.7865601553</v>
      </c>
      <c r="I21" s="20">
        <f t="shared" si="3"/>
        <v>13.651722426149275</v>
      </c>
      <c r="J21" s="20">
        <f t="shared" si="4"/>
        <v>17407.760805453596</v>
      </c>
      <c r="K21" s="20">
        <f t="shared" si="5"/>
        <v>17407.760805453596</v>
      </c>
      <c r="L21" s="20">
        <f t="shared" si="6"/>
        <v>0.004625000985998874</v>
      </c>
      <c r="M21" s="21">
        <f>$F$543*L21</f>
        <v>85626.7712984272</v>
      </c>
      <c r="N21" s="21">
        <f t="shared" si="0"/>
        <v>458227.55785858247</v>
      </c>
      <c r="O21" s="21">
        <v>587928.39</v>
      </c>
      <c r="AD21" s="38" t="e">
        <f>#REF!-O21</f>
        <v>#REF!</v>
      </c>
      <c r="AE21" s="68" t="e">
        <f>AD21/#REF!</f>
        <v>#REF!</v>
      </c>
      <c r="AF21" s="69">
        <v>594310.7485275642</v>
      </c>
      <c r="AG21" s="70" t="e">
        <f>#REF!-AF21</f>
        <v>#REF!</v>
      </c>
      <c r="AH21" s="68" t="e">
        <f>AG21/#REF!</f>
        <v>#REF!</v>
      </c>
      <c r="AI21" s="38" t="e">
        <f>#REF!-#REF!</f>
        <v>#REF!</v>
      </c>
      <c r="AJ21" s="68" t="e">
        <f>AI21/#REF!</f>
        <v>#REF!</v>
      </c>
      <c r="AK21" s="38" t="e">
        <f>#REF!-#REF!</f>
        <v>#REF!</v>
      </c>
      <c r="AL21" s="76" t="e">
        <f>AK21/#REF!</f>
        <v>#REF!</v>
      </c>
    </row>
    <row r="22" spans="1:38" s="39" customFormat="1" ht="12.75">
      <c r="A22" s="15" t="s">
        <v>26</v>
      </c>
      <c r="B22" s="15" t="s">
        <v>27</v>
      </c>
      <c r="C22" s="32">
        <v>5482</v>
      </c>
      <c r="D22" s="44">
        <v>4800983.79</v>
      </c>
      <c r="E22" s="34">
        <v>494250</v>
      </c>
      <c r="F22" s="17">
        <f t="shared" si="1"/>
        <v>53250.36547654022</v>
      </c>
      <c r="G22" s="18">
        <f t="shared" si="2"/>
        <v>0.0032580416936883213</v>
      </c>
      <c r="H22" s="19">
        <f>$B$543*G22</f>
        <v>304883.3859002707</v>
      </c>
      <c r="I22" s="20">
        <f t="shared" si="3"/>
        <v>9.713674840667679</v>
      </c>
      <c r="J22" s="20">
        <f t="shared" si="4"/>
        <v>-1569.6345234597852</v>
      </c>
      <c r="K22" s="20">
        <f t="shared" si="5"/>
        <v>0</v>
      </c>
      <c r="L22" s="20">
        <f t="shared" si="6"/>
        <v>0</v>
      </c>
      <c r="M22" s="21">
        <f>$F$543*L22</f>
        <v>0</v>
      </c>
      <c r="N22" s="21">
        <f t="shared" si="0"/>
        <v>304883.3859002707</v>
      </c>
      <c r="O22" s="21">
        <v>377216.14</v>
      </c>
      <c r="AD22" s="38" t="e">
        <f>#REF!-O22</f>
        <v>#REF!</v>
      </c>
      <c r="AE22" s="68" t="e">
        <f>AD22/#REF!</f>
        <v>#REF!</v>
      </c>
      <c r="AF22" s="69">
        <v>383157.7911986341</v>
      </c>
      <c r="AG22" s="70" t="e">
        <f>#REF!-AF22</f>
        <v>#REF!</v>
      </c>
      <c r="AH22" s="68" t="e">
        <f>AG22/#REF!</f>
        <v>#REF!</v>
      </c>
      <c r="AI22" s="38" t="e">
        <f>#REF!-#REF!</f>
        <v>#REF!</v>
      </c>
      <c r="AJ22" s="68" t="e">
        <f>AI22/#REF!</f>
        <v>#REF!</v>
      </c>
      <c r="AK22" s="38" t="e">
        <f>#REF!-#REF!</f>
        <v>#REF!</v>
      </c>
      <c r="AL22" s="76" t="e">
        <f>AK22/#REF!</f>
        <v>#REF!</v>
      </c>
    </row>
    <row r="23" spans="1:38" s="39" customFormat="1" ht="12.75">
      <c r="A23" s="15" t="s">
        <v>28</v>
      </c>
      <c r="B23" s="15" t="s">
        <v>29</v>
      </c>
      <c r="C23" s="32">
        <v>1448</v>
      </c>
      <c r="D23" s="44">
        <v>1561775</v>
      </c>
      <c r="E23" s="34">
        <v>110050</v>
      </c>
      <c r="F23" s="17">
        <f t="shared" si="1"/>
        <v>20549.297592003637</v>
      </c>
      <c r="G23" s="18">
        <f t="shared" si="2"/>
        <v>0.0012572771610413138</v>
      </c>
      <c r="H23" s="19">
        <f>$B$543*G23</f>
        <v>117654.39301036338</v>
      </c>
      <c r="I23" s="20">
        <f t="shared" si="3"/>
        <v>14.191503861880964</v>
      </c>
      <c r="J23" s="20">
        <f t="shared" si="4"/>
        <v>6069.297592003636</v>
      </c>
      <c r="K23" s="20">
        <f t="shared" si="5"/>
        <v>6069.297592003636</v>
      </c>
      <c r="L23" s="20">
        <f t="shared" si="6"/>
        <v>0.0016125283234902522</v>
      </c>
      <c r="M23" s="21">
        <f>$F$543*L23</f>
        <v>29854.176114930164</v>
      </c>
      <c r="N23" s="21">
        <f t="shared" si="0"/>
        <v>147508.56912529355</v>
      </c>
      <c r="O23" s="21">
        <v>148968.49</v>
      </c>
      <c r="AD23" s="38" t="e">
        <f>#REF!-O23</f>
        <v>#REF!</v>
      </c>
      <c r="AE23" s="68" t="e">
        <f>AD23/#REF!</f>
        <v>#REF!</v>
      </c>
      <c r="AF23" s="69">
        <v>185495.4062500422</v>
      </c>
      <c r="AG23" s="70" t="e">
        <f>#REF!-AF23</f>
        <v>#REF!</v>
      </c>
      <c r="AH23" s="68" t="e">
        <f>AG23/#REF!</f>
        <v>#REF!</v>
      </c>
      <c r="AI23" s="38" t="e">
        <f>#REF!-#REF!</f>
        <v>#REF!</v>
      </c>
      <c r="AJ23" s="68" t="e">
        <f>AI23/#REF!</f>
        <v>#REF!</v>
      </c>
      <c r="AK23" s="38" t="e">
        <f>#REF!-#REF!</f>
        <v>#REF!</v>
      </c>
      <c r="AL23" s="76" t="e">
        <f>AK23/#REF!</f>
        <v>#REF!</v>
      </c>
    </row>
    <row r="24" spans="1:38" s="39" customFormat="1" ht="12.75">
      <c r="A24" s="15"/>
      <c r="B24" s="15"/>
      <c r="C24" s="27"/>
      <c r="D24" s="29"/>
      <c r="E24" s="16"/>
      <c r="F24" s="17"/>
      <c r="G24" s="18"/>
      <c r="H24" s="19"/>
      <c r="I24" s="20"/>
      <c r="J24" s="20"/>
      <c r="K24" s="20"/>
      <c r="L24" s="20"/>
      <c r="M24" s="21"/>
      <c r="N24" s="21">
        <f t="shared" si="0"/>
        <v>0</v>
      </c>
      <c r="O24" s="21"/>
      <c r="AD24" s="38" t="e">
        <f>#REF!-O24</f>
        <v>#REF!</v>
      </c>
      <c r="AE24" s="68" t="e">
        <f>AD24/#REF!</f>
        <v>#REF!</v>
      </c>
      <c r="AF24" s="69"/>
      <c r="AG24" s="70" t="e">
        <f>#REF!-AF24</f>
        <v>#REF!</v>
      </c>
      <c r="AH24" s="68" t="e">
        <f>AG24/#REF!</f>
        <v>#REF!</v>
      </c>
      <c r="AI24" s="38" t="e">
        <f>#REF!-#REF!</f>
        <v>#REF!</v>
      </c>
      <c r="AJ24" s="68"/>
      <c r="AK24" s="38" t="e">
        <f>#REF!-#REF!</f>
        <v>#REF!</v>
      </c>
      <c r="AL24" s="76" t="e">
        <f>AK24/#REF!</f>
        <v>#REF!</v>
      </c>
    </row>
    <row r="25" spans="1:38" s="39" customFormat="1" ht="12.75">
      <c r="A25" s="2" t="s">
        <v>988</v>
      </c>
      <c r="B25" s="15"/>
      <c r="C25" s="15"/>
      <c r="D25" s="16"/>
      <c r="E25" s="16"/>
      <c r="F25" s="17"/>
      <c r="G25" s="18"/>
      <c r="H25" s="19">
        <f>$B$543*G25</f>
        <v>0</v>
      </c>
      <c r="I25" s="20"/>
      <c r="J25" s="20"/>
      <c r="K25" s="20"/>
      <c r="L25" s="20"/>
      <c r="M25" s="21">
        <f>$F$543*L25</f>
        <v>0</v>
      </c>
      <c r="N25" s="21">
        <f t="shared" si="0"/>
        <v>0</v>
      </c>
      <c r="O25" s="21"/>
      <c r="AD25" s="38" t="e">
        <f>#REF!-O25</f>
        <v>#REF!</v>
      </c>
      <c r="AE25" s="68" t="e">
        <f>AD25/#REF!</f>
        <v>#REF!</v>
      </c>
      <c r="AF25" s="69"/>
      <c r="AG25" s="70" t="e">
        <f>#REF!-AF25</f>
        <v>#REF!</v>
      </c>
      <c r="AH25" s="68" t="e">
        <f>AG25/#REF!</f>
        <v>#REF!</v>
      </c>
      <c r="AI25" s="38" t="e">
        <f>#REF!-#REF!</f>
        <v>#REF!</v>
      </c>
      <c r="AJ25" s="68"/>
      <c r="AK25" s="38" t="e">
        <f>#REF!-#REF!</f>
        <v>#REF!</v>
      </c>
      <c r="AL25" s="76" t="e">
        <f>AK25/#REF!</f>
        <v>#REF!</v>
      </c>
    </row>
    <row r="26" spans="1:38" s="39" customFormat="1" ht="12.75">
      <c r="A26" s="15" t="s">
        <v>30</v>
      </c>
      <c r="B26" s="15" t="s">
        <v>31</v>
      </c>
      <c r="C26" s="32">
        <v>255</v>
      </c>
      <c r="D26" s="44">
        <v>267732.94</v>
      </c>
      <c r="E26" s="34">
        <v>27600</v>
      </c>
      <c r="F26" s="17">
        <f aca="true" t="shared" si="7" ref="F26:F57">D26/E26*C26</f>
        <v>2473.619554347826</v>
      </c>
      <c r="G26" s="18">
        <f aca="true" t="shared" si="8" ref="G26:G57">F26/$F$533</f>
        <v>0.00015134460712647042</v>
      </c>
      <c r="H26" s="19">
        <f>$B$543*G26</f>
        <v>14162.635287281482</v>
      </c>
      <c r="I26" s="20">
        <f aca="true" t="shared" si="9" ref="I26:I57">D26/E26</f>
        <v>9.70046884057971</v>
      </c>
      <c r="J26" s="20">
        <f aca="true" t="shared" si="10" ref="J26:J57">(I26-10)*C26</f>
        <v>-76.38044565217402</v>
      </c>
      <c r="K26" s="20">
        <f aca="true" t="shared" si="11" ref="K26:K57">IF(J26&gt;0,J26,0)</f>
        <v>0</v>
      </c>
      <c r="L26" s="20">
        <f aca="true" t="shared" si="12" ref="L26:L57">K26/$K$533</f>
        <v>0</v>
      </c>
      <c r="M26" s="21">
        <f>$F$543*L26</f>
        <v>0</v>
      </c>
      <c r="N26" s="21">
        <f t="shared" si="0"/>
        <v>14162.635287281482</v>
      </c>
      <c r="O26" s="21">
        <v>17020.85</v>
      </c>
      <c r="AD26" s="38" t="e">
        <f>#REF!-O26</f>
        <v>#REF!</v>
      </c>
      <c r="AE26" s="68" t="e">
        <f>AD26/#REF!</f>
        <v>#REF!</v>
      </c>
      <c r="AF26" s="69">
        <v>18195.235425276096</v>
      </c>
      <c r="AG26" s="70" t="e">
        <f>#REF!-AF26</f>
        <v>#REF!</v>
      </c>
      <c r="AH26" s="68" t="e">
        <f>AG26/#REF!</f>
        <v>#REF!</v>
      </c>
      <c r="AI26" s="38" t="e">
        <f>#REF!-#REF!</f>
        <v>#REF!</v>
      </c>
      <c r="AJ26" s="68" t="e">
        <f>AI26/#REF!</f>
        <v>#REF!</v>
      </c>
      <c r="AK26" s="38" t="e">
        <f>#REF!-#REF!</f>
        <v>#REF!</v>
      </c>
      <c r="AL26" s="76" t="e">
        <f>AK26/#REF!</f>
        <v>#REF!</v>
      </c>
    </row>
    <row r="27" spans="1:38" s="39" customFormat="1" ht="12.75">
      <c r="A27" s="15" t="s">
        <v>32</v>
      </c>
      <c r="B27" s="15" t="s">
        <v>33</v>
      </c>
      <c r="C27" s="32">
        <v>202</v>
      </c>
      <c r="D27" s="44">
        <v>235012.2</v>
      </c>
      <c r="E27" s="34">
        <v>11950</v>
      </c>
      <c r="F27" s="17">
        <f t="shared" si="7"/>
        <v>3972.5911631799163</v>
      </c>
      <c r="G27" s="18">
        <f t="shared" si="8"/>
        <v>0.00024305687906160973</v>
      </c>
      <c r="H27" s="19">
        <f>$B$543*G27</f>
        <v>22744.952711383354</v>
      </c>
      <c r="I27" s="20">
        <f t="shared" si="9"/>
        <v>19.66629288702929</v>
      </c>
      <c r="J27" s="20">
        <f t="shared" si="10"/>
        <v>1952.5911631799165</v>
      </c>
      <c r="K27" s="20">
        <f t="shared" si="11"/>
        <v>1952.5911631799165</v>
      </c>
      <c r="L27" s="20">
        <f t="shared" si="12"/>
        <v>0.0005187764328730094</v>
      </c>
      <c r="M27" s="21">
        <f>$F$543*L27</f>
        <v>9604.571135683183</v>
      </c>
      <c r="N27" s="21">
        <f t="shared" si="0"/>
        <v>32349.523847066535</v>
      </c>
      <c r="O27" s="21">
        <v>23281.83</v>
      </c>
      <c r="AD27" s="38" t="e">
        <f>#REF!-O27</f>
        <v>#REF!</v>
      </c>
      <c r="AE27" s="68" t="e">
        <f>AD27/#REF!</f>
        <v>#REF!</v>
      </c>
      <c r="AF27" s="69">
        <v>38636.994380613796</v>
      </c>
      <c r="AG27" s="70" t="e">
        <f>#REF!-AF27</f>
        <v>#REF!</v>
      </c>
      <c r="AH27" s="68" t="e">
        <f>AG27/#REF!</f>
        <v>#REF!</v>
      </c>
      <c r="AI27" s="38" t="e">
        <f>#REF!-#REF!</f>
        <v>#REF!</v>
      </c>
      <c r="AJ27" s="68" t="e">
        <f>AI27/#REF!</f>
        <v>#REF!</v>
      </c>
      <c r="AK27" s="38" t="e">
        <f>#REF!-#REF!</f>
        <v>#REF!</v>
      </c>
      <c r="AL27" s="76" t="e">
        <f>AK27/#REF!</f>
        <v>#REF!</v>
      </c>
    </row>
    <row r="28" spans="1:38" s="39" customFormat="1" ht="12.75">
      <c r="A28" s="15" t="s">
        <v>34</v>
      </c>
      <c r="B28" s="15" t="s">
        <v>35</v>
      </c>
      <c r="C28" s="32">
        <v>1460</v>
      </c>
      <c r="D28" s="44">
        <v>1290395</v>
      </c>
      <c r="E28" s="34">
        <v>78550</v>
      </c>
      <c r="F28" s="17">
        <f t="shared" si="7"/>
        <v>23984.426479949074</v>
      </c>
      <c r="G28" s="18">
        <f t="shared" si="8"/>
        <v>0.001467450237600761</v>
      </c>
      <c r="H28" s="19">
        <f>$B$543*G28</f>
        <v>137322.12142852866</v>
      </c>
      <c r="I28" s="20">
        <f t="shared" si="9"/>
        <v>16.427689369828133</v>
      </c>
      <c r="J28" s="20">
        <f t="shared" si="10"/>
        <v>9384.426479949076</v>
      </c>
      <c r="K28" s="20">
        <f t="shared" si="11"/>
        <v>9384.426479949076</v>
      </c>
      <c r="L28" s="20">
        <f t="shared" si="12"/>
        <v>0.002493312161619368</v>
      </c>
      <c r="M28" s="21">
        <f>$F$543*L28</f>
        <v>46160.91345382921</v>
      </c>
      <c r="N28" s="21">
        <f t="shared" si="0"/>
        <v>183483.03488235787</v>
      </c>
      <c r="O28" s="21">
        <v>245041.98</v>
      </c>
      <c r="AD28" s="38" t="e">
        <f>#REF!-O28</f>
        <v>#REF!</v>
      </c>
      <c r="AE28" s="68" t="e">
        <f>AD28/#REF!</f>
        <v>#REF!</v>
      </c>
      <c r="AF28" s="69">
        <v>231499.07524713362</v>
      </c>
      <c r="AG28" s="70" t="e">
        <f>#REF!-AF28</f>
        <v>#REF!</v>
      </c>
      <c r="AH28" s="68" t="e">
        <f>AG28/#REF!</f>
        <v>#REF!</v>
      </c>
      <c r="AI28" s="38" t="e">
        <f>#REF!-#REF!</f>
        <v>#REF!</v>
      </c>
      <c r="AJ28" s="68" t="e">
        <f>AI28/#REF!</f>
        <v>#REF!</v>
      </c>
      <c r="AK28" s="38" t="e">
        <f>#REF!-#REF!</f>
        <v>#REF!</v>
      </c>
      <c r="AL28" s="76" t="e">
        <f>AK28/#REF!</f>
        <v>#REF!</v>
      </c>
    </row>
    <row r="29" spans="1:38" s="39" customFormat="1" ht="12.75">
      <c r="A29" s="15" t="s">
        <v>36</v>
      </c>
      <c r="B29" s="15" t="s">
        <v>37</v>
      </c>
      <c r="C29" s="32">
        <v>60</v>
      </c>
      <c r="D29" s="44">
        <v>130223.23</v>
      </c>
      <c r="E29" s="34">
        <v>6100</v>
      </c>
      <c r="F29" s="17">
        <f t="shared" si="7"/>
        <v>1280.8842295081965</v>
      </c>
      <c r="G29" s="18">
        <f t="shared" si="8"/>
        <v>7.83689311271312E-05</v>
      </c>
      <c r="H29" s="19">
        <f>$B$543*G29</f>
        <v>7333.664611386839</v>
      </c>
      <c r="I29" s="20">
        <f t="shared" si="9"/>
        <v>21.348070491803277</v>
      </c>
      <c r="J29" s="20">
        <f t="shared" si="10"/>
        <v>680.8842295081967</v>
      </c>
      <c r="K29" s="20">
        <f t="shared" si="11"/>
        <v>680.8842295081967</v>
      </c>
      <c r="L29" s="20">
        <f t="shared" si="12"/>
        <v>0.0001809015109996186</v>
      </c>
      <c r="M29" s="21">
        <f>$F$543*L29</f>
        <v>3349.191136779581</v>
      </c>
      <c r="N29" s="21">
        <f t="shared" si="0"/>
        <v>10682.855748166421</v>
      </c>
      <c r="O29" s="21">
        <v>10284.72</v>
      </c>
      <c r="AD29" s="38" t="e">
        <f>#REF!-O29</f>
        <v>#REF!</v>
      </c>
      <c r="AE29" s="68" t="e">
        <f>AD29/#REF!</f>
        <v>#REF!</v>
      </c>
      <c r="AF29" s="69">
        <v>12895.019684832938</v>
      </c>
      <c r="AG29" s="70" t="e">
        <f>#REF!-AF29</f>
        <v>#REF!</v>
      </c>
      <c r="AH29" s="68" t="e">
        <f>AG29/#REF!</f>
        <v>#REF!</v>
      </c>
      <c r="AI29" s="38" t="e">
        <f>#REF!-#REF!</f>
        <v>#REF!</v>
      </c>
      <c r="AJ29" s="68" t="e">
        <f>AI29/#REF!</f>
        <v>#REF!</v>
      </c>
      <c r="AK29" s="38" t="e">
        <f>#REF!-#REF!</f>
        <v>#REF!</v>
      </c>
      <c r="AL29" s="76" t="e">
        <f>AK29/#REF!</f>
        <v>#REF!</v>
      </c>
    </row>
    <row r="30" spans="1:38" s="39" customFormat="1" ht="12.75">
      <c r="A30" s="15" t="s">
        <v>38</v>
      </c>
      <c r="B30" s="15" t="s">
        <v>39</v>
      </c>
      <c r="C30" s="32">
        <v>820</v>
      </c>
      <c r="D30" s="44">
        <v>440080.46</v>
      </c>
      <c r="E30" s="34">
        <v>28800</v>
      </c>
      <c r="F30" s="17">
        <f t="shared" si="7"/>
        <v>12530.068652777778</v>
      </c>
      <c r="G30" s="18">
        <f t="shared" si="8"/>
        <v>0.0007666329748199024</v>
      </c>
      <c r="H30" s="19">
        <f>$B$543*G30</f>
        <v>71740.53590495544</v>
      </c>
      <c r="I30" s="20">
        <f t="shared" si="9"/>
        <v>15.280571527777779</v>
      </c>
      <c r="J30" s="20">
        <f t="shared" si="10"/>
        <v>4330.068652777779</v>
      </c>
      <c r="K30" s="20">
        <f t="shared" si="11"/>
        <v>4330.068652777779</v>
      </c>
      <c r="L30" s="20">
        <f t="shared" si="12"/>
        <v>0.0011504392789143802</v>
      </c>
      <c r="M30" s="21">
        <f>$F$543*L30</f>
        <v>21299.109195120313</v>
      </c>
      <c r="N30" s="21">
        <f t="shared" si="0"/>
        <v>93039.64510007575</v>
      </c>
      <c r="O30" s="21">
        <v>80802.43</v>
      </c>
      <c r="AD30" s="38" t="e">
        <f>#REF!-O30</f>
        <v>#REF!</v>
      </c>
      <c r="AE30" s="68" t="e">
        <f>AD30/#REF!</f>
        <v>#REF!</v>
      </c>
      <c r="AF30" s="69">
        <v>111060.12611638555</v>
      </c>
      <c r="AG30" s="70" t="e">
        <f>#REF!-AF30</f>
        <v>#REF!</v>
      </c>
      <c r="AH30" s="68" t="e">
        <f>AG30/#REF!</f>
        <v>#REF!</v>
      </c>
      <c r="AI30" s="38" t="e">
        <f>#REF!-#REF!</f>
        <v>#REF!</v>
      </c>
      <c r="AJ30" s="68" t="e">
        <f>AI30/#REF!</f>
        <v>#REF!</v>
      </c>
      <c r="AK30" s="38" t="e">
        <f>#REF!-#REF!</f>
        <v>#REF!</v>
      </c>
      <c r="AL30" s="76" t="e">
        <f>AK30/#REF!</f>
        <v>#REF!</v>
      </c>
    </row>
    <row r="31" spans="1:38" s="39" customFormat="1" ht="12.75">
      <c r="A31" s="15" t="s">
        <v>40</v>
      </c>
      <c r="B31" s="15" t="s">
        <v>41</v>
      </c>
      <c r="C31" s="32">
        <v>580</v>
      </c>
      <c r="D31" s="44">
        <v>357122.76</v>
      </c>
      <c r="E31" s="34">
        <v>30050</v>
      </c>
      <c r="F31" s="17">
        <f t="shared" si="7"/>
        <v>6892.88521797005</v>
      </c>
      <c r="G31" s="18">
        <f t="shared" si="8"/>
        <v>0.0004217305783534583</v>
      </c>
      <c r="H31" s="19">
        <f>$B$543*G31</f>
        <v>39465.009583877414</v>
      </c>
      <c r="I31" s="20">
        <f t="shared" si="9"/>
        <v>11.884284858569051</v>
      </c>
      <c r="J31" s="20">
        <f t="shared" si="10"/>
        <v>1092.8852179700498</v>
      </c>
      <c r="K31" s="20">
        <f t="shared" si="11"/>
        <v>1092.8852179700498</v>
      </c>
      <c r="L31" s="20">
        <f t="shared" si="12"/>
        <v>0.0002903644683072359</v>
      </c>
      <c r="M31" s="21">
        <f>$F$543*L31</f>
        <v>5375.776566578045</v>
      </c>
      <c r="N31" s="21">
        <f t="shared" si="0"/>
        <v>44840.78615045546</v>
      </c>
      <c r="O31" s="21">
        <v>75906.73</v>
      </c>
      <c r="AD31" s="38" t="e">
        <f>#REF!-O31</f>
        <v>#REF!</v>
      </c>
      <c r="AE31" s="68" t="e">
        <f>AD31/#REF!</f>
        <v>#REF!</v>
      </c>
      <c r="AF31" s="69">
        <v>65863.66597609963</v>
      </c>
      <c r="AG31" s="70" t="e">
        <f>#REF!-AF31</f>
        <v>#REF!</v>
      </c>
      <c r="AH31" s="68" t="e">
        <f>AG31/#REF!</f>
        <v>#REF!</v>
      </c>
      <c r="AI31" s="38" t="e">
        <f>#REF!-#REF!</f>
        <v>#REF!</v>
      </c>
      <c r="AJ31" s="68" t="e">
        <f>AI31/#REF!</f>
        <v>#REF!</v>
      </c>
      <c r="AK31" s="38" t="e">
        <f>#REF!-#REF!</f>
        <v>#REF!</v>
      </c>
      <c r="AL31" s="76" t="e">
        <f>AK31/#REF!</f>
        <v>#REF!</v>
      </c>
    </row>
    <row r="32" spans="1:38" s="39" customFormat="1" ht="12.75">
      <c r="A32" s="15" t="s">
        <v>42</v>
      </c>
      <c r="B32" s="15" t="s">
        <v>43</v>
      </c>
      <c r="C32" s="32">
        <v>8187</v>
      </c>
      <c r="D32" s="44">
        <v>6225821</v>
      </c>
      <c r="E32" s="34">
        <v>323400</v>
      </c>
      <c r="F32" s="17">
        <f t="shared" si="7"/>
        <v>157609.14201298702</v>
      </c>
      <c r="G32" s="18">
        <f t="shared" si="8"/>
        <v>0.009643072895170642</v>
      </c>
      <c r="H32" s="19">
        <f>$B$543*G32</f>
        <v>902386.4613084373</v>
      </c>
      <c r="I32" s="20">
        <f t="shared" si="9"/>
        <v>19.251147186147186</v>
      </c>
      <c r="J32" s="20">
        <f t="shared" si="10"/>
        <v>75739.14201298701</v>
      </c>
      <c r="K32" s="20">
        <f t="shared" si="11"/>
        <v>75739.14201298701</v>
      </c>
      <c r="L32" s="20">
        <f t="shared" si="12"/>
        <v>0.020122841208791875</v>
      </c>
      <c r="M32" s="21">
        <f>$F$543*L32</f>
        <v>372552.1199402848</v>
      </c>
      <c r="N32" s="21">
        <f t="shared" si="0"/>
        <v>1274938.581248722</v>
      </c>
      <c r="O32" s="21">
        <v>1487525.25</v>
      </c>
      <c r="AD32" s="38" t="e">
        <f>#REF!-O32</f>
        <v>#REF!</v>
      </c>
      <c r="AE32" s="68" t="e">
        <f>AD32/#REF!</f>
        <v>#REF!</v>
      </c>
      <c r="AF32" s="69">
        <v>1510780.6091263383</v>
      </c>
      <c r="AG32" s="70" t="e">
        <f>#REF!-AF32</f>
        <v>#REF!</v>
      </c>
      <c r="AH32" s="68" t="e">
        <f>AG32/#REF!</f>
        <v>#REF!</v>
      </c>
      <c r="AI32" s="38" t="e">
        <f>#REF!-#REF!</f>
        <v>#REF!</v>
      </c>
      <c r="AJ32" s="68" t="e">
        <f>AI32/#REF!</f>
        <v>#REF!</v>
      </c>
      <c r="AK32" s="38" t="e">
        <f>#REF!-#REF!</f>
        <v>#REF!</v>
      </c>
      <c r="AL32" s="76" t="e">
        <f>AK32/#REF!</f>
        <v>#REF!</v>
      </c>
    </row>
    <row r="33" spans="1:38" s="39" customFormat="1" ht="12.75">
      <c r="A33" s="15" t="s">
        <v>44</v>
      </c>
      <c r="B33" s="15" t="s">
        <v>45</v>
      </c>
      <c r="C33" s="32">
        <v>203</v>
      </c>
      <c r="D33" s="44">
        <v>134140.86</v>
      </c>
      <c r="E33" s="34">
        <v>10800</v>
      </c>
      <c r="F33" s="17">
        <f t="shared" si="7"/>
        <v>2521.35135</v>
      </c>
      <c r="G33" s="18">
        <f t="shared" si="8"/>
        <v>0.00015426500361497722</v>
      </c>
      <c r="H33" s="19">
        <f>$B$543*G33</f>
        <v>14435.922265564208</v>
      </c>
      <c r="I33" s="20">
        <f t="shared" si="9"/>
        <v>12.420449999999999</v>
      </c>
      <c r="J33" s="20">
        <f t="shared" si="10"/>
        <v>491.3513499999998</v>
      </c>
      <c r="K33" s="20">
        <f t="shared" si="11"/>
        <v>491.3513499999998</v>
      </c>
      <c r="L33" s="20">
        <f t="shared" si="12"/>
        <v>0.0001305452495366283</v>
      </c>
      <c r="M33" s="21">
        <f>$F$543*L33</f>
        <v>2416.900722834073</v>
      </c>
      <c r="N33" s="21">
        <f t="shared" si="0"/>
        <v>16852.822988398282</v>
      </c>
      <c r="O33" s="21">
        <v>19342.14</v>
      </c>
      <c r="AD33" s="38" t="e">
        <f>#REF!-O33</f>
        <v>#REF!</v>
      </c>
      <c r="AE33" s="68" t="e">
        <f>AD33/#REF!</f>
        <v>#REF!</v>
      </c>
      <c r="AF33" s="69">
        <v>22472.68216016865</v>
      </c>
      <c r="AG33" s="70" t="e">
        <f>#REF!-AF33</f>
        <v>#REF!</v>
      </c>
      <c r="AH33" s="68" t="e">
        <f>AG33/#REF!</f>
        <v>#REF!</v>
      </c>
      <c r="AI33" s="38" t="e">
        <f>#REF!-#REF!</f>
        <v>#REF!</v>
      </c>
      <c r="AJ33" s="68" t="e">
        <f>AI33/#REF!</f>
        <v>#REF!</v>
      </c>
      <c r="AK33" s="38" t="e">
        <f>#REF!-#REF!</f>
        <v>#REF!</v>
      </c>
      <c r="AL33" s="76" t="e">
        <f>AK33/#REF!</f>
        <v>#REF!</v>
      </c>
    </row>
    <row r="34" spans="1:38" s="39" customFormat="1" ht="12.75">
      <c r="A34" s="15" t="s">
        <v>46</v>
      </c>
      <c r="B34" s="15" t="s">
        <v>47</v>
      </c>
      <c r="C34" s="32">
        <v>438</v>
      </c>
      <c r="D34" s="44">
        <v>202319.59</v>
      </c>
      <c r="E34" s="34">
        <v>21900</v>
      </c>
      <c r="F34" s="17">
        <f t="shared" si="7"/>
        <v>4046.3918</v>
      </c>
      <c r="G34" s="18">
        <f t="shared" si="8"/>
        <v>0.0002475722574938293</v>
      </c>
      <c r="H34" s="19">
        <f>$B$543*G34</f>
        <v>23167.496065479503</v>
      </c>
      <c r="I34" s="20">
        <f t="shared" si="9"/>
        <v>9.238337442922374</v>
      </c>
      <c r="J34" s="20">
        <f t="shared" si="10"/>
        <v>-333.60820000000024</v>
      </c>
      <c r="K34" s="20">
        <f t="shared" si="11"/>
        <v>0</v>
      </c>
      <c r="L34" s="20">
        <f t="shared" si="12"/>
        <v>0</v>
      </c>
      <c r="M34" s="21">
        <f>$F$543*L34</f>
        <v>0</v>
      </c>
      <c r="N34" s="21">
        <f t="shared" si="0"/>
        <v>23167.496065479503</v>
      </c>
      <c r="O34" s="21">
        <v>43611.48</v>
      </c>
      <c r="AD34" s="38" t="e">
        <f>#REF!-O34</f>
        <v>#REF!</v>
      </c>
      <c r="AE34" s="68" t="e">
        <f>AD34/#REF!</f>
        <v>#REF!</v>
      </c>
      <c r="AF34" s="69">
        <v>32827.04826531418</v>
      </c>
      <c r="AG34" s="70" t="e">
        <f>#REF!-AF34</f>
        <v>#REF!</v>
      </c>
      <c r="AH34" s="68" t="e">
        <f>AG34/#REF!</f>
        <v>#REF!</v>
      </c>
      <c r="AI34" s="38" t="e">
        <f>#REF!-#REF!</f>
        <v>#REF!</v>
      </c>
      <c r="AJ34" s="68" t="e">
        <f>AI34/#REF!</f>
        <v>#REF!</v>
      </c>
      <c r="AK34" s="38" t="e">
        <f>#REF!-#REF!</f>
        <v>#REF!</v>
      </c>
      <c r="AL34" s="76" t="e">
        <f>AK34/#REF!</f>
        <v>#REF!</v>
      </c>
    </row>
    <row r="35" spans="1:38" s="39" customFormat="1" ht="12.75">
      <c r="A35" s="15" t="s">
        <v>48</v>
      </c>
      <c r="B35" s="15" t="s">
        <v>49</v>
      </c>
      <c r="C35" s="32">
        <v>316</v>
      </c>
      <c r="D35" s="44">
        <v>201233.52</v>
      </c>
      <c r="E35" s="34">
        <v>16850</v>
      </c>
      <c r="F35" s="17">
        <f t="shared" si="7"/>
        <v>3773.8749151335305</v>
      </c>
      <c r="G35" s="18">
        <f t="shared" si="8"/>
        <v>0.00023089873112112916</v>
      </c>
      <c r="H35" s="19">
        <f>$B$543*G35</f>
        <v>21607.208735438784</v>
      </c>
      <c r="I35" s="20">
        <f t="shared" si="9"/>
        <v>11.942642136498515</v>
      </c>
      <c r="J35" s="20">
        <f t="shared" si="10"/>
        <v>613.8749151335307</v>
      </c>
      <c r="K35" s="20">
        <f t="shared" si="11"/>
        <v>613.8749151335307</v>
      </c>
      <c r="L35" s="20">
        <f t="shared" si="12"/>
        <v>0.0001630980641050102</v>
      </c>
      <c r="M35" s="21">
        <f>$F$543*L35</f>
        <v>3019.58003395317</v>
      </c>
      <c r="N35" s="21">
        <f t="shared" si="0"/>
        <v>24626.788769391955</v>
      </c>
      <c r="O35" s="21">
        <v>35793.78</v>
      </c>
      <c r="AD35" s="38" t="e">
        <f>#REF!-O35</f>
        <v>#REF!</v>
      </c>
      <c r="AE35" s="68" t="e">
        <f>AD35/#REF!</f>
        <v>#REF!</v>
      </c>
      <c r="AF35" s="69">
        <v>32006.468231302428</v>
      </c>
      <c r="AG35" s="70" t="e">
        <f>#REF!-AF35</f>
        <v>#REF!</v>
      </c>
      <c r="AH35" s="68" t="e">
        <f>AG35/#REF!</f>
        <v>#REF!</v>
      </c>
      <c r="AI35" s="38" t="e">
        <f>#REF!-#REF!</f>
        <v>#REF!</v>
      </c>
      <c r="AJ35" s="68" t="e">
        <f>AI35/#REF!</f>
        <v>#REF!</v>
      </c>
      <c r="AK35" s="38" t="e">
        <f>#REF!-#REF!</f>
        <v>#REF!</v>
      </c>
      <c r="AL35" s="76" t="e">
        <f>AK35/#REF!</f>
        <v>#REF!</v>
      </c>
    </row>
    <row r="36" spans="1:38" s="39" customFormat="1" ht="12.75">
      <c r="A36" s="15" t="s">
        <v>50</v>
      </c>
      <c r="B36" s="15" t="s">
        <v>51</v>
      </c>
      <c r="C36" s="32">
        <v>492</v>
      </c>
      <c r="D36" s="44">
        <v>253331.57</v>
      </c>
      <c r="E36" s="34">
        <v>23750</v>
      </c>
      <c r="F36" s="17">
        <f t="shared" si="7"/>
        <v>5247.963471157896</v>
      </c>
      <c r="G36" s="18">
        <f t="shared" si="8"/>
        <v>0.00032108857174920947</v>
      </c>
      <c r="H36" s="19">
        <f>$B$543*G36</f>
        <v>30047.05897976333</v>
      </c>
      <c r="I36" s="20">
        <f t="shared" si="9"/>
        <v>10.666592421052632</v>
      </c>
      <c r="J36" s="20">
        <f t="shared" si="10"/>
        <v>327.9634711578951</v>
      </c>
      <c r="K36" s="20">
        <f t="shared" si="11"/>
        <v>327.9634711578951</v>
      </c>
      <c r="L36" s="20">
        <f t="shared" si="12"/>
        <v>8.713535269864676E-05</v>
      </c>
      <c r="M36" s="21">
        <f>$F$543*L36</f>
        <v>1613.2145571690985</v>
      </c>
      <c r="N36" s="21">
        <f t="shared" si="0"/>
        <v>31660.27353693243</v>
      </c>
      <c r="O36" s="21">
        <v>54596.84</v>
      </c>
      <c r="AD36" s="38" t="e">
        <f>#REF!-O36</f>
        <v>#REF!</v>
      </c>
      <c r="AE36" s="68" t="e">
        <f>AD36/#REF!</f>
        <v>#REF!</v>
      </c>
      <c r="AF36" s="69">
        <v>46446.143934306754</v>
      </c>
      <c r="AG36" s="70" t="e">
        <f>#REF!-AF36</f>
        <v>#REF!</v>
      </c>
      <c r="AH36" s="68" t="e">
        <f>AG36/#REF!</f>
        <v>#REF!</v>
      </c>
      <c r="AI36" s="38" t="e">
        <f>#REF!-#REF!</f>
        <v>#REF!</v>
      </c>
      <c r="AJ36" s="68" t="e">
        <f>AI36/#REF!</f>
        <v>#REF!</v>
      </c>
      <c r="AK36" s="38" t="e">
        <f>#REF!-#REF!</f>
        <v>#REF!</v>
      </c>
      <c r="AL36" s="76" t="e">
        <f>AK36/#REF!</f>
        <v>#REF!</v>
      </c>
    </row>
    <row r="37" spans="1:38" s="39" customFormat="1" ht="12.75">
      <c r="A37" s="15" t="s">
        <v>52</v>
      </c>
      <c r="B37" s="15" t="s">
        <v>53</v>
      </c>
      <c r="C37" s="32">
        <v>265</v>
      </c>
      <c r="D37" s="44">
        <v>275875.49</v>
      </c>
      <c r="E37" s="34">
        <v>14550</v>
      </c>
      <c r="F37" s="17">
        <f t="shared" si="7"/>
        <v>5024.53641580756</v>
      </c>
      <c r="G37" s="18">
        <f t="shared" si="8"/>
        <v>0.00030741853107784365</v>
      </c>
      <c r="H37" s="19">
        <f>$B$543*G37</f>
        <v>28767.834010557293</v>
      </c>
      <c r="I37" s="20">
        <f t="shared" si="9"/>
        <v>18.9605147766323</v>
      </c>
      <c r="J37" s="20">
        <f t="shared" si="10"/>
        <v>2374.53641580756</v>
      </c>
      <c r="K37" s="20">
        <f t="shared" si="11"/>
        <v>2374.53641580756</v>
      </c>
      <c r="L37" s="20">
        <f t="shared" si="12"/>
        <v>0.0006308814434628275</v>
      </c>
      <c r="M37" s="21">
        <f>$F$543*L37</f>
        <v>11680.071256059686</v>
      </c>
      <c r="N37" s="21">
        <f t="shared" si="0"/>
        <v>40447.90526661698</v>
      </c>
      <c r="O37" s="21">
        <v>49394.69</v>
      </c>
      <c r="AD37" s="38" t="e">
        <f>#REF!-O37</f>
        <v>#REF!</v>
      </c>
      <c r="AE37" s="68" t="e">
        <f>AD37/#REF!</f>
        <v>#REF!</v>
      </c>
      <c r="AF37" s="69">
        <v>50974.879162380086</v>
      </c>
      <c r="AG37" s="70" t="e">
        <f>#REF!-AF37</f>
        <v>#REF!</v>
      </c>
      <c r="AH37" s="68" t="e">
        <f>AG37/#REF!</f>
        <v>#REF!</v>
      </c>
      <c r="AI37" s="38" t="e">
        <f>#REF!-#REF!</f>
        <v>#REF!</v>
      </c>
      <c r="AJ37" s="68" t="e">
        <f>AI37/#REF!</f>
        <v>#REF!</v>
      </c>
      <c r="AK37" s="38" t="e">
        <f>#REF!-#REF!</f>
        <v>#REF!</v>
      </c>
      <c r="AL37" s="76" t="e">
        <f>AK37/#REF!</f>
        <v>#REF!</v>
      </c>
    </row>
    <row r="38" spans="1:38" s="39" customFormat="1" ht="12.75">
      <c r="A38" s="15" t="s">
        <v>54</v>
      </c>
      <c r="B38" s="15" t="s">
        <v>55</v>
      </c>
      <c r="C38" s="32">
        <v>115</v>
      </c>
      <c r="D38" s="44">
        <v>121045.01</v>
      </c>
      <c r="E38" s="34">
        <v>9350</v>
      </c>
      <c r="F38" s="17">
        <f t="shared" si="7"/>
        <v>1488.7888930481283</v>
      </c>
      <c r="G38" s="18">
        <f t="shared" si="8"/>
        <v>9.108925813453467E-05</v>
      </c>
      <c r="H38" s="19">
        <f>$B$543*G38</f>
        <v>8524.016587326541</v>
      </c>
      <c r="I38" s="20">
        <f t="shared" si="9"/>
        <v>12.94599037433155</v>
      </c>
      <c r="J38" s="20">
        <f t="shared" si="10"/>
        <v>338.78889304812833</v>
      </c>
      <c r="K38" s="20">
        <f t="shared" si="11"/>
        <v>338.78889304812833</v>
      </c>
      <c r="L38" s="20">
        <f t="shared" si="12"/>
        <v>9.001151738609449E-05</v>
      </c>
      <c r="M38" s="21">
        <f>$F$543*L38</f>
        <v>1666.4635611486099</v>
      </c>
      <c r="N38" s="21">
        <f t="shared" si="0"/>
        <v>10190.480148475152</v>
      </c>
      <c r="O38" s="21">
        <v>11802.82</v>
      </c>
      <c r="AD38" s="38" t="e">
        <f>#REF!-O38</f>
        <v>#REF!</v>
      </c>
      <c r="AE38" s="68" t="e">
        <f>AD38/#REF!</f>
        <v>#REF!</v>
      </c>
      <c r="AF38" s="69">
        <v>12737.596922818111</v>
      </c>
      <c r="AG38" s="70" t="e">
        <f>#REF!-AF38</f>
        <v>#REF!</v>
      </c>
      <c r="AH38" s="68" t="e">
        <f>AG38/#REF!</f>
        <v>#REF!</v>
      </c>
      <c r="AI38" s="38" t="e">
        <f>#REF!-#REF!</f>
        <v>#REF!</v>
      </c>
      <c r="AJ38" s="68" t="e">
        <f>AI38/#REF!</f>
        <v>#REF!</v>
      </c>
      <c r="AK38" s="38" t="e">
        <f>#REF!-#REF!</f>
        <v>#REF!</v>
      </c>
      <c r="AL38" s="76" t="e">
        <f>AK38/#REF!</f>
        <v>#REF!</v>
      </c>
    </row>
    <row r="39" spans="1:38" s="39" customFormat="1" ht="12.75">
      <c r="A39" s="15" t="s">
        <v>56</v>
      </c>
      <c r="B39" s="15" t="s">
        <v>57</v>
      </c>
      <c r="C39" s="32">
        <v>188</v>
      </c>
      <c r="D39" s="44">
        <v>162405.8</v>
      </c>
      <c r="E39" s="34">
        <v>15150</v>
      </c>
      <c r="F39" s="17">
        <f t="shared" si="7"/>
        <v>2015.332699669967</v>
      </c>
      <c r="G39" s="18">
        <f t="shared" si="8"/>
        <v>0.00012330503093111925</v>
      </c>
      <c r="H39" s="19">
        <f>$B$543*G39</f>
        <v>11538.727512801936</v>
      </c>
      <c r="I39" s="20">
        <f t="shared" si="9"/>
        <v>10.719854785478548</v>
      </c>
      <c r="J39" s="20">
        <f t="shared" si="10"/>
        <v>135.33269966996698</v>
      </c>
      <c r="K39" s="20">
        <f t="shared" si="11"/>
        <v>135.33269966996698</v>
      </c>
      <c r="L39" s="20">
        <f t="shared" si="12"/>
        <v>3.595602423577633E-05</v>
      </c>
      <c r="M39" s="21">
        <f>$F$543*L39</f>
        <v>665.6859692263587</v>
      </c>
      <c r="N39" s="21">
        <f t="shared" si="0"/>
        <v>12204.413482028294</v>
      </c>
      <c r="O39" s="21">
        <v>17943.15</v>
      </c>
      <c r="AD39" s="38" t="e">
        <f>#REF!-O39</f>
        <v>#REF!</v>
      </c>
      <c r="AE39" s="68" t="e">
        <f>AD39/#REF!</f>
        <v>#REF!</v>
      </c>
      <c r="AF39" s="69">
        <v>15633.616135192266</v>
      </c>
      <c r="AG39" s="70" t="e">
        <f>#REF!-AF39</f>
        <v>#REF!</v>
      </c>
      <c r="AH39" s="68" t="e">
        <f>AG39/#REF!</f>
        <v>#REF!</v>
      </c>
      <c r="AI39" s="38" t="e">
        <f>#REF!-#REF!</f>
        <v>#REF!</v>
      </c>
      <c r="AJ39" s="68" t="e">
        <f>AI39/#REF!</f>
        <v>#REF!</v>
      </c>
      <c r="AK39" s="38" t="e">
        <f>#REF!-#REF!</f>
        <v>#REF!</v>
      </c>
      <c r="AL39" s="76" t="e">
        <f>AK39/#REF!</f>
        <v>#REF!</v>
      </c>
    </row>
    <row r="40" spans="1:38" s="39" customFormat="1" ht="12.75">
      <c r="A40" s="15" t="s">
        <v>58</v>
      </c>
      <c r="B40" s="15" t="s">
        <v>59</v>
      </c>
      <c r="C40" s="32">
        <v>810</v>
      </c>
      <c r="D40" s="44">
        <v>1016604.98</v>
      </c>
      <c r="E40" s="34">
        <v>64750</v>
      </c>
      <c r="F40" s="17">
        <f t="shared" si="7"/>
        <v>12717.37503938224</v>
      </c>
      <c r="G40" s="18">
        <f t="shared" si="8"/>
        <v>0.0007780930279404822</v>
      </c>
      <c r="H40" s="19">
        <f>$B$543*G40</f>
        <v>72812.95305810853</v>
      </c>
      <c r="I40" s="20">
        <f t="shared" si="9"/>
        <v>15.700463011583011</v>
      </c>
      <c r="J40" s="20">
        <f t="shared" si="10"/>
        <v>4617.375039382239</v>
      </c>
      <c r="K40" s="20">
        <f t="shared" si="11"/>
        <v>4617.375039382239</v>
      </c>
      <c r="L40" s="20">
        <f t="shared" si="12"/>
        <v>0.00122677260726027</v>
      </c>
      <c r="M40" s="21">
        <f>$F$543*L40</f>
        <v>22712.336234099985</v>
      </c>
      <c r="N40" s="21">
        <f t="shared" si="0"/>
        <v>95525.28929220852</v>
      </c>
      <c r="O40" s="21">
        <v>115317.63</v>
      </c>
      <c r="AD40" s="38" t="e">
        <f>#REF!-O40</f>
        <v>#REF!</v>
      </c>
      <c r="AE40" s="68" t="e">
        <f>AD40/#REF!</f>
        <v>#REF!</v>
      </c>
      <c r="AF40" s="69">
        <v>115378.6472763166</v>
      </c>
      <c r="AG40" s="70" t="e">
        <f>#REF!-AF40</f>
        <v>#REF!</v>
      </c>
      <c r="AH40" s="68" t="e">
        <f>AG40/#REF!</f>
        <v>#REF!</v>
      </c>
      <c r="AI40" s="38" t="e">
        <f>#REF!-#REF!</f>
        <v>#REF!</v>
      </c>
      <c r="AJ40" s="68" t="e">
        <f>AI40/#REF!</f>
        <v>#REF!</v>
      </c>
      <c r="AK40" s="38" t="e">
        <f>#REF!-#REF!</f>
        <v>#REF!</v>
      </c>
      <c r="AL40" s="76" t="e">
        <f>AK40/#REF!</f>
        <v>#REF!</v>
      </c>
    </row>
    <row r="41" spans="1:38" s="39" customFormat="1" ht="12.75">
      <c r="A41" s="15" t="s">
        <v>60</v>
      </c>
      <c r="B41" s="15" t="s">
        <v>61</v>
      </c>
      <c r="C41" s="32">
        <v>1202</v>
      </c>
      <c r="D41" s="44">
        <v>2424252</v>
      </c>
      <c r="E41" s="34">
        <v>144700</v>
      </c>
      <c r="F41" s="17">
        <f t="shared" si="7"/>
        <v>20137.877705597788</v>
      </c>
      <c r="G41" s="18">
        <f t="shared" si="8"/>
        <v>0.0012321050682016263</v>
      </c>
      <c r="H41" s="19">
        <f>$B$543*G41</f>
        <v>115298.82067068844</v>
      </c>
      <c r="I41" s="20">
        <f t="shared" si="9"/>
        <v>16.75364201796821</v>
      </c>
      <c r="J41" s="20">
        <f t="shared" si="10"/>
        <v>8117.87770559779</v>
      </c>
      <c r="K41" s="20">
        <f t="shared" si="11"/>
        <v>8117.87770559779</v>
      </c>
      <c r="L41" s="20">
        <f t="shared" si="12"/>
        <v>0.002156807691248015</v>
      </c>
      <c r="M41" s="21">
        <f>$F$543*L41</f>
        <v>39930.90584677932</v>
      </c>
      <c r="N41" s="21">
        <f t="shared" si="0"/>
        <v>155229.72651746776</v>
      </c>
      <c r="O41" s="21">
        <v>175176.64</v>
      </c>
      <c r="AD41" s="38" t="e">
        <f>#REF!-O41</f>
        <v>#REF!</v>
      </c>
      <c r="AE41" s="68" t="e">
        <f>AD41/#REF!</f>
        <v>#REF!</v>
      </c>
      <c r="AF41" s="69">
        <v>178598.48992047922</v>
      </c>
      <c r="AG41" s="70" t="e">
        <f>#REF!-AF41</f>
        <v>#REF!</v>
      </c>
      <c r="AH41" s="68" t="e">
        <f>AG41/#REF!</f>
        <v>#REF!</v>
      </c>
      <c r="AI41" s="38" t="e">
        <f>#REF!-#REF!</f>
        <v>#REF!</v>
      </c>
      <c r="AJ41" s="68" t="e">
        <f>AI41/#REF!</f>
        <v>#REF!</v>
      </c>
      <c r="AK41" s="38" t="e">
        <f>#REF!-#REF!</f>
        <v>#REF!</v>
      </c>
      <c r="AL41" s="76" t="e">
        <f>AK41/#REF!</f>
        <v>#REF!</v>
      </c>
    </row>
    <row r="42" spans="1:38" s="39" customFormat="1" ht="12.75">
      <c r="A42" s="15" t="s">
        <v>62</v>
      </c>
      <c r="B42" s="15" t="s">
        <v>63</v>
      </c>
      <c r="C42" s="32">
        <v>3500</v>
      </c>
      <c r="D42" s="44">
        <v>3018896.85</v>
      </c>
      <c r="E42" s="34">
        <v>161450</v>
      </c>
      <c r="F42" s="17">
        <f t="shared" si="7"/>
        <v>65445.27082688139</v>
      </c>
      <c r="G42" s="18">
        <f t="shared" si="8"/>
        <v>0.004004168217448957</v>
      </c>
      <c r="H42" s="19">
        <f>$B$543*G42</f>
        <v>374704.95427210367</v>
      </c>
      <c r="I42" s="20">
        <f t="shared" si="9"/>
        <v>18.698648807680396</v>
      </c>
      <c r="J42" s="20">
        <f t="shared" si="10"/>
        <v>30445.270826881384</v>
      </c>
      <c r="K42" s="20">
        <f t="shared" si="11"/>
        <v>30445.270826881384</v>
      </c>
      <c r="L42" s="20">
        <f t="shared" si="12"/>
        <v>0.008088886857246777</v>
      </c>
      <c r="M42" s="21">
        <f>$F$543*L42</f>
        <v>149756.782124174</v>
      </c>
      <c r="N42" s="21">
        <f t="shared" si="0"/>
        <v>524461.7363962777</v>
      </c>
      <c r="O42" s="21">
        <v>632389.67</v>
      </c>
      <c r="AD42" s="38" t="e">
        <f>#REF!-O42</f>
        <v>#REF!</v>
      </c>
      <c r="AE42" s="68" t="e">
        <f>AD42/#REF!</f>
        <v>#REF!</v>
      </c>
      <c r="AF42" s="69">
        <v>658426.3123771404</v>
      </c>
      <c r="AG42" s="70" t="e">
        <f>#REF!-AF42</f>
        <v>#REF!</v>
      </c>
      <c r="AH42" s="68" t="e">
        <f>AG42/#REF!</f>
        <v>#REF!</v>
      </c>
      <c r="AI42" s="38" t="e">
        <f>#REF!-#REF!</f>
        <v>#REF!</v>
      </c>
      <c r="AJ42" s="68" t="e">
        <f>AI42/#REF!</f>
        <v>#REF!</v>
      </c>
      <c r="AK42" s="38" t="e">
        <f>#REF!-#REF!</f>
        <v>#REF!</v>
      </c>
      <c r="AL42" s="76" t="e">
        <f>AK42/#REF!</f>
        <v>#REF!</v>
      </c>
    </row>
    <row r="43" spans="1:38" s="39" customFormat="1" ht="12.75">
      <c r="A43" s="15" t="s">
        <v>64</v>
      </c>
      <c r="B43" s="15" t="s">
        <v>65</v>
      </c>
      <c r="C43" s="32">
        <v>4149</v>
      </c>
      <c r="D43" s="44">
        <v>2834069.89</v>
      </c>
      <c r="E43" s="34">
        <v>196300</v>
      </c>
      <c r="F43" s="17">
        <f t="shared" si="7"/>
        <v>59900.94739485482</v>
      </c>
      <c r="G43" s="18">
        <f t="shared" si="8"/>
        <v>0.00366494731740098</v>
      </c>
      <c r="H43" s="19">
        <f>$B$543*G43</f>
        <v>342961.09513883304</v>
      </c>
      <c r="I43" s="20">
        <f t="shared" si="9"/>
        <v>14.437442129393785</v>
      </c>
      <c r="J43" s="20">
        <f t="shared" si="10"/>
        <v>18410.947394854815</v>
      </c>
      <c r="K43" s="20">
        <f t="shared" si="11"/>
        <v>18410.947394854815</v>
      </c>
      <c r="L43" s="20">
        <f t="shared" si="12"/>
        <v>0.004891533770828266</v>
      </c>
      <c r="M43" s="21">
        <f>$F$543*L43</f>
        <v>90561.33063781082</v>
      </c>
      <c r="N43" s="21">
        <f t="shared" si="0"/>
        <v>433522.42577664385</v>
      </c>
      <c r="O43" s="21">
        <v>591251.47</v>
      </c>
      <c r="AD43" s="38" t="e">
        <f>#REF!-O43</f>
        <v>#REF!</v>
      </c>
      <c r="AE43" s="68" t="e">
        <f>AD43/#REF!</f>
        <v>#REF!</v>
      </c>
      <c r="AF43" s="69">
        <v>540864.134761121</v>
      </c>
      <c r="AG43" s="70" t="e">
        <f>#REF!-AF43</f>
        <v>#REF!</v>
      </c>
      <c r="AH43" s="68" t="e">
        <f>AG43/#REF!</f>
        <v>#REF!</v>
      </c>
      <c r="AI43" s="38" t="e">
        <f>#REF!-#REF!</f>
        <v>#REF!</v>
      </c>
      <c r="AJ43" s="68" t="e">
        <f>AI43/#REF!</f>
        <v>#REF!</v>
      </c>
      <c r="AK43" s="38" t="e">
        <f>#REF!-#REF!</f>
        <v>#REF!</v>
      </c>
      <c r="AL43" s="76" t="e">
        <f>AK43/#REF!</f>
        <v>#REF!</v>
      </c>
    </row>
    <row r="44" spans="1:38" s="39" customFormat="1" ht="12.75">
      <c r="A44" s="15" t="s">
        <v>66</v>
      </c>
      <c r="B44" s="15" t="s">
        <v>67</v>
      </c>
      <c r="C44" s="32">
        <v>1172</v>
      </c>
      <c r="D44" s="44">
        <v>664949.81</v>
      </c>
      <c r="E44" s="34">
        <v>49100</v>
      </c>
      <c r="F44" s="17">
        <f t="shared" si="7"/>
        <v>15872.12173767821</v>
      </c>
      <c r="G44" s="18">
        <f t="shared" si="8"/>
        <v>0.0009711113515537166</v>
      </c>
      <c r="H44" s="19">
        <f>$B$543*G44</f>
        <v>90875.36157731233</v>
      </c>
      <c r="I44" s="20">
        <f t="shared" si="9"/>
        <v>13.542765987780042</v>
      </c>
      <c r="J44" s="20">
        <f t="shared" si="10"/>
        <v>4152.121737678209</v>
      </c>
      <c r="K44" s="20">
        <f t="shared" si="11"/>
        <v>4152.121737678209</v>
      </c>
      <c r="L44" s="20">
        <f t="shared" si="12"/>
        <v>0.0011031612477540981</v>
      </c>
      <c r="M44" s="21">
        <f>$F$543*L44</f>
        <v>20423.808806243298</v>
      </c>
      <c r="N44" s="21">
        <f t="shared" si="0"/>
        <v>111299.17038355563</v>
      </c>
      <c r="O44" s="21">
        <v>172013.41</v>
      </c>
      <c r="AD44" s="38" t="e">
        <f>#REF!-O44</f>
        <v>#REF!</v>
      </c>
      <c r="AE44" s="68" t="e">
        <f>AD44/#REF!</f>
        <v>#REF!</v>
      </c>
      <c r="AF44" s="69">
        <v>132206.25570296892</v>
      </c>
      <c r="AG44" s="70" t="e">
        <f>#REF!-AF44</f>
        <v>#REF!</v>
      </c>
      <c r="AH44" s="68" t="e">
        <f>AG44/#REF!</f>
        <v>#REF!</v>
      </c>
      <c r="AI44" s="38" t="e">
        <f>#REF!-#REF!</f>
        <v>#REF!</v>
      </c>
      <c r="AJ44" s="68" t="e">
        <f>AI44/#REF!</f>
        <v>#REF!</v>
      </c>
      <c r="AK44" s="38" t="e">
        <f>#REF!-#REF!</f>
        <v>#REF!</v>
      </c>
      <c r="AL44" s="76" t="e">
        <f>AK44/#REF!</f>
        <v>#REF!</v>
      </c>
    </row>
    <row r="45" spans="1:38" s="39" customFormat="1" ht="12.75">
      <c r="A45" s="15" t="s">
        <v>68</v>
      </c>
      <c r="B45" s="15" t="s">
        <v>69</v>
      </c>
      <c r="C45" s="32">
        <v>80</v>
      </c>
      <c r="D45" s="44">
        <v>8221.36</v>
      </c>
      <c r="E45" s="34">
        <v>7950</v>
      </c>
      <c r="F45" s="17">
        <f t="shared" si="7"/>
        <v>82.73066666666666</v>
      </c>
      <c r="G45" s="18">
        <f t="shared" si="8"/>
        <v>5.061748570822075E-06</v>
      </c>
      <c r="H45" s="19">
        <f>$B$543*G45</f>
        <v>473.6719747441403</v>
      </c>
      <c r="I45" s="20">
        <f t="shared" si="9"/>
        <v>1.0341333333333333</v>
      </c>
      <c r="J45" s="20">
        <f t="shared" si="10"/>
        <v>-717.2693333333334</v>
      </c>
      <c r="K45" s="20">
        <f t="shared" si="11"/>
        <v>0</v>
      </c>
      <c r="L45" s="20">
        <f t="shared" si="12"/>
        <v>0</v>
      </c>
      <c r="M45" s="21">
        <f>$F$543*L45</f>
        <v>0</v>
      </c>
      <c r="N45" s="21">
        <f t="shared" si="0"/>
        <v>473.6719747441403</v>
      </c>
      <c r="O45" s="21">
        <v>678.3</v>
      </c>
      <c r="AD45" s="38" t="e">
        <f>#REF!-O45</f>
        <v>#REF!</v>
      </c>
      <c r="AE45" s="68" t="e">
        <f>AD45/#REF!</f>
        <v>#REF!</v>
      </c>
      <c r="AF45" s="69">
        <v>646.2473129267456</v>
      </c>
      <c r="AG45" s="70" t="e">
        <f>#REF!-AF45</f>
        <v>#REF!</v>
      </c>
      <c r="AH45" s="68" t="e">
        <f>AG45/#REF!</f>
        <v>#REF!</v>
      </c>
      <c r="AI45" s="38" t="e">
        <f>#REF!-#REF!</f>
        <v>#REF!</v>
      </c>
      <c r="AJ45" s="68" t="e">
        <f>AI45/#REF!</f>
        <v>#REF!</v>
      </c>
      <c r="AK45" s="38" t="e">
        <f>#REF!-#REF!</f>
        <v>#REF!</v>
      </c>
      <c r="AL45" s="76" t="e">
        <f>AK45/#REF!</f>
        <v>#REF!</v>
      </c>
    </row>
    <row r="46" spans="1:38" s="39" customFormat="1" ht="12.75">
      <c r="A46" s="15" t="s">
        <v>70</v>
      </c>
      <c r="B46" s="15" t="s">
        <v>71</v>
      </c>
      <c r="C46" s="33">
        <v>0</v>
      </c>
      <c r="D46" s="44">
        <v>42298.76</v>
      </c>
      <c r="E46" s="34">
        <v>4750</v>
      </c>
      <c r="F46" s="17">
        <f t="shared" si="7"/>
        <v>0</v>
      </c>
      <c r="G46" s="18">
        <f t="shared" si="8"/>
        <v>0</v>
      </c>
      <c r="H46" s="19">
        <f>$B$543*G46</f>
        <v>0</v>
      </c>
      <c r="I46" s="20">
        <f t="shared" si="9"/>
        <v>8.905002105263158</v>
      </c>
      <c r="J46" s="20">
        <f t="shared" si="10"/>
        <v>0</v>
      </c>
      <c r="K46" s="20">
        <f t="shared" si="11"/>
        <v>0</v>
      </c>
      <c r="L46" s="20">
        <f t="shared" si="12"/>
        <v>0</v>
      </c>
      <c r="M46" s="21">
        <f>$F$543*L46</f>
        <v>0</v>
      </c>
      <c r="N46" s="21">
        <f t="shared" si="0"/>
        <v>0</v>
      </c>
      <c r="O46" s="21">
        <v>0</v>
      </c>
      <c r="AD46" s="38" t="e">
        <f>#REF!-O46</f>
        <v>#REF!</v>
      </c>
      <c r="AE46" s="68" t="e">
        <f>AD46/#REF!</f>
        <v>#REF!</v>
      </c>
      <c r="AF46" s="69">
        <v>0</v>
      </c>
      <c r="AG46" s="70" t="e">
        <f>#REF!-AF46</f>
        <v>#REF!</v>
      </c>
      <c r="AH46" s="68" t="e">
        <f>AG46/#REF!</f>
        <v>#REF!</v>
      </c>
      <c r="AI46" s="38" t="e">
        <f>#REF!-#REF!</f>
        <v>#REF!</v>
      </c>
      <c r="AJ46" s="68"/>
      <c r="AK46" s="38" t="e">
        <f>#REF!-#REF!</f>
        <v>#REF!</v>
      </c>
      <c r="AL46" s="76" t="e">
        <f>AK46/#REF!</f>
        <v>#REF!</v>
      </c>
    </row>
    <row r="47" spans="1:38" s="39" customFormat="1" ht="12.75">
      <c r="A47" s="15" t="s">
        <v>72</v>
      </c>
      <c r="B47" s="15" t="s">
        <v>73</v>
      </c>
      <c r="C47" s="32">
        <v>470</v>
      </c>
      <c r="D47" s="44">
        <v>310045.6</v>
      </c>
      <c r="E47" s="34">
        <v>18550</v>
      </c>
      <c r="F47" s="17">
        <f t="shared" si="7"/>
        <v>7855.602803234501</v>
      </c>
      <c r="G47" s="18">
        <f t="shared" si="8"/>
        <v>0.0004806329728059501</v>
      </c>
      <c r="H47" s="19">
        <f>$B$543*G47</f>
        <v>44977.02052379235</v>
      </c>
      <c r="I47" s="20">
        <f t="shared" si="9"/>
        <v>16.714048517520215</v>
      </c>
      <c r="J47" s="20">
        <f t="shared" si="10"/>
        <v>3155.602803234501</v>
      </c>
      <c r="K47" s="20">
        <f t="shared" si="11"/>
        <v>3155.602803234501</v>
      </c>
      <c r="L47" s="20">
        <f t="shared" si="12"/>
        <v>0.0008383999665142506</v>
      </c>
      <c r="M47" s="21">
        <f>$F$543*L47</f>
        <v>15522.04689396843</v>
      </c>
      <c r="N47" s="21">
        <f t="shared" si="0"/>
        <v>60499.06741776078</v>
      </c>
      <c r="O47" s="21">
        <v>78035.44</v>
      </c>
      <c r="AD47" s="38" t="e">
        <f>#REF!-O47</f>
        <v>#REF!</v>
      </c>
      <c r="AE47" s="68" t="e">
        <f>AD47/#REF!</f>
        <v>#REF!</v>
      </c>
      <c r="AF47" s="69">
        <v>75208.13504940542</v>
      </c>
      <c r="AG47" s="70" t="e">
        <f>#REF!-AF47</f>
        <v>#REF!</v>
      </c>
      <c r="AH47" s="68" t="e">
        <f>AG47/#REF!</f>
        <v>#REF!</v>
      </c>
      <c r="AI47" s="38" t="e">
        <f>#REF!-#REF!</f>
        <v>#REF!</v>
      </c>
      <c r="AJ47" s="68" t="e">
        <f>AI47/#REF!</f>
        <v>#REF!</v>
      </c>
      <c r="AK47" s="38" t="e">
        <f>#REF!-#REF!</f>
        <v>#REF!</v>
      </c>
      <c r="AL47" s="76" t="e">
        <f>AK47/#REF!</f>
        <v>#REF!</v>
      </c>
    </row>
    <row r="48" spans="1:38" s="39" customFormat="1" ht="12.75">
      <c r="A48" s="15" t="s">
        <v>74</v>
      </c>
      <c r="B48" s="15" t="s">
        <v>75</v>
      </c>
      <c r="C48" s="32">
        <v>248</v>
      </c>
      <c r="D48" s="44">
        <v>170472.23</v>
      </c>
      <c r="E48" s="34">
        <v>18050</v>
      </c>
      <c r="F48" s="17">
        <f t="shared" si="7"/>
        <v>2342.2223290858724</v>
      </c>
      <c r="G48" s="18">
        <f t="shared" si="8"/>
        <v>0.00014330527003446485</v>
      </c>
      <c r="H48" s="19">
        <f>$B$543*G48</f>
        <v>13410.324376788029</v>
      </c>
      <c r="I48" s="20">
        <f t="shared" si="9"/>
        <v>9.44444487534626</v>
      </c>
      <c r="J48" s="20">
        <f t="shared" si="10"/>
        <v>-137.77767091412747</v>
      </c>
      <c r="K48" s="20">
        <f t="shared" si="11"/>
        <v>0</v>
      </c>
      <c r="L48" s="20">
        <f t="shared" si="12"/>
        <v>0</v>
      </c>
      <c r="M48" s="21">
        <f>$F$543*L48</f>
        <v>0</v>
      </c>
      <c r="N48" s="21">
        <f t="shared" si="0"/>
        <v>13410.324376788029</v>
      </c>
      <c r="O48" s="21">
        <v>20662.36</v>
      </c>
      <c r="AD48" s="38" t="e">
        <f>#REF!-O48</f>
        <v>#REF!</v>
      </c>
      <c r="AE48" s="68" t="e">
        <f>AD48/#REF!</f>
        <v>#REF!</v>
      </c>
      <c r="AF48" s="69">
        <v>18777.099769754914</v>
      </c>
      <c r="AG48" s="70" t="e">
        <f>#REF!-AF48</f>
        <v>#REF!</v>
      </c>
      <c r="AH48" s="68" t="e">
        <f>AG48/#REF!</f>
        <v>#REF!</v>
      </c>
      <c r="AI48" s="38" t="e">
        <f>#REF!-#REF!</f>
        <v>#REF!</v>
      </c>
      <c r="AJ48" s="68" t="e">
        <f>AI48/#REF!</f>
        <v>#REF!</v>
      </c>
      <c r="AK48" s="38" t="e">
        <f>#REF!-#REF!</f>
        <v>#REF!</v>
      </c>
      <c r="AL48" s="76" t="e">
        <f>AK48/#REF!</f>
        <v>#REF!</v>
      </c>
    </row>
    <row r="49" spans="1:38" s="39" customFormat="1" ht="12.75">
      <c r="A49" s="15" t="s">
        <v>76</v>
      </c>
      <c r="B49" s="15" t="s">
        <v>77</v>
      </c>
      <c r="C49" s="32">
        <v>106</v>
      </c>
      <c r="D49" s="44">
        <v>96070.5</v>
      </c>
      <c r="E49" s="34">
        <v>5750</v>
      </c>
      <c r="F49" s="17">
        <f t="shared" si="7"/>
        <v>1771.0387826086956</v>
      </c>
      <c r="G49" s="18">
        <f t="shared" si="8"/>
        <v>0.00010835828342662173</v>
      </c>
      <c r="H49" s="19">
        <f>$B$543*G49</f>
        <v>10140.029946654837</v>
      </c>
      <c r="I49" s="20">
        <f t="shared" si="9"/>
        <v>16.70791304347826</v>
      </c>
      <c r="J49" s="20">
        <f t="shared" si="10"/>
        <v>711.0387826086957</v>
      </c>
      <c r="K49" s="20">
        <f t="shared" si="11"/>
        <v>711.0387826086957</v>
      </c>
      <c r="L49" s="20">
        <f t="shared" si="12"/>
        <v>0.00018891315818278021</v>
      </c>
      <c r="M49" s="21">
        <f>$F$543*L49</f>
        <v>3497.5179118771457</v>
      </c>
      <c r="N49" s="21">
        <f t="shared" si="0"/>
        <v>13637.547858531983</v>
      </c>
      <c r="O49" s="21">
        <v>19660.32</v>
      </c>
      <c r="AD49" s="38" t="e">
        <f>#REF!-O49</f>
        <v>#REF!</v>
      </c>
      <c r="AE49" s="68" t="e">
        <f>AD49/#REF!</f>
        <v>#REF!</v>
      </c>
      <c r="AF49" s="69">
        <v>17143.15175940194</v>
      </c>
      <c r="AG49" s="70" t="e">
        <f>#REF!-AF49</f>
        <v>#REF!</v>
      </c>
      <c r="AH49" s="68" t="e">
        <f>AG49/#REF!</f>
        <v>#REF!</v>
      </c>
      <c r="AI49" s="38" t="e">
        <f>#REF!-#REF!</f>
        <v>#REF!</v>
      </c>
      <c r="AJ49" s="68" t="e">
        <f>AI49/#REF!</f>
        <v>#REF!</v>
      </c>
      <c r="AK49" s="38" t="e">
        <f>#REF!-#REF!</f>
        <v>#REF!</v>
      </c>
      <c r="AL49" s="76" t="e">
        <f>AK49/#REF!</f>
        <v>#REF!</v>
      </c>
    </row>
    <row r="50" spans="1:38" s="39" customFormat="1" ht="12.75">
      <c r="A50" s="15" t="s">
        <v>78</v>
      </c>
      <c r="B50" s="15" t="s">
        <v>79</v>
      </c>
      <c r="C50" s="32">
        <v>122</v>
      </c>
      <c r="D50" s="44">
        <v>127632.35</v>
      </c>
      <c r="E50" s="34">
        <v>8550</v>
      </c>
      <c r="F50" s="17">
        <f t="shared" si="7"/>
        <v>1821.1867485380117</v>
      </c>
      <c r="G50" s="18">
        <f t="shared" si="8"/>
        <v>0.0001114265095766066</v>
      </c>
      <c r="H50" s="19">
        <f>$B$543*G50</f>
        <v>10427.150636094557</v>
      </c>
      <c r="I50" s="20">
        <f t="shared" si="9"/>
        <v>14.927760233918129</v>
      </c>
      <c r="J50" s="20">
        <f t="shared" si="10"/>
        <v>601.1867485380117</v>
      </c>
      <c r="K50" s="20">
        <f t="shared" si="11"/>
        <v>601.1867485380117</v>
      </c>
      <c r="L50" s="20">
        <f t="shared" si="12"/>
        <v>0.0001597269939443719</v>
      </c>
      <c r="M50" s="21">
        <f>$F$543*L50</f>
        <v>2957.1684032206017</v>
      </c>
      <c r="N50" s="21">
        <f t="shared" si="0"/>
        <v>13384.319039315158</v>
      </c>
      <c r="O50" s="21">
        <v>18428.45</v>
      </c>
      <c r="AD50" s="38" t="e">
        <f>#REF!-O50</f>
        <v>#REF!</v>
      </c>
      <c r="AE50" s="68" t="e">
        <f>AD50/#REF!</f>
        <v>#REF!</v>
      </c>
      <c r="AF50" s="69">
        <v>17169.986870293116</v>
      </c>
      <c r="AG50" s="70" t="e">
        <f>#REF!-AF50</f>
        <v>#REF!</v>
      </c>
      <c r="AH50" s="68" t="e">
        <f>AG50/#REF!</f>
        <v>#REF!</v>
      </c>
      <c r="AI50" s="38" t="e">
        <f>#REF!-#REF!</f>
        <v>#REF!</v>
      </c>
      <c r="AJ50" s="68" t="e">
        <f>AI50/#REF!</f>
        <v>#REF!</v>
      </c>
      <c r="AK50" s="38" t="e">
        <f>#REF!-#REF!</f>
        <v>#REF!</v>
      </c>
      <c r="AL50" s="76" t="e">
        <f>AK50/#REF!</f>
        <v>#REF!</v>
      </c>
    </row>
    <row r="51" spans="1:38" s="39" customFormat="1" ht="12.75">
      <c r="A51" s="15" t="s">
        <v>80</v>
      </c>
      <c r="B51" s="15" t="s">
        <v>81</v>
      </c>
      <c r="C51" s="32">
        <v>63</v>
      </c>
      <c r="D51" s="44">
        <v>88057.36</v>
      </c>
      <c r="E51" s="34">
        <v>7900</v>
      </c>
      <c r="F51" s="17">
        <f t="shared" si="7"/>
        <v>702.2295797468355</v>
      </c>
      <c r="G51" s="18">
        <f t="shared" si="8"/>
        <v>4.296483655805825E-05</v>
      </c>
      <c r="H51" s="19">
        <f>$B$543*G51</f>
        <v>4020.5946013058197</v>
      </c>
      <c r="I51" s="20">
        <f t="shared" si="9"/>
        <v>11.146501265822785</v>
      </c>
      <c r="J51" s="20">
        <f t="shared" si="10"/>
        <v>72.22957974683544</v>
      </c>
      <c r="K51" s="20">
        <f t="shared" si="11"/>
        <v>72.22957974683544</v>
      </c>
      <c r="L51" s="20">
        <f t="shared" si="12"/>
        <v>1.9190399114557085E-05</v>
      </c>
      <c r="M51" s="21">
        <f>$F$543*L51</f>
        <v>355.288987198525</v>
      </c>
      <c r="N51" s="21">
        <f t="shared" si="0"/>
        <v>4375.8835885043445</v>
      </c>
      <c r="O51" s="21">
        <v>3927.54</v>
      </c>
      <c r="AD51" s="38" t="e">
        <f>#REF!-O51</f>
        <v>#REF!</v>
      </c>
      <c r="AE51" s="68" t="e">
        <f>AD51/#REF!</f>
        <v>#REF!</v>
      </c>
      <c r="AF51" s="69">
        <v>5471.933036252289</v>
      </c>
      <c r="AG51" s="70" t="e">
        <f>#REF!-AF51</f>
        <v>#REF!</v>
      </c>
      <c r="AH51" s="68" t="e">
        <f>AG51/#REF!</f>
        <v>#REF!</v>
      </c>
      <c r="AI51" s="38" t="e">
        <f>#REF!-#REF!</f>
        <v>#REF!</v>
      </c>
      <c r="AJ51" s="68" t="e">
        <f>AI51/#REF!</f>
        <v>#REF!</v>
      </c>
      <c r="AK51" s="38" t="e">
        <f>#REF!-#REF!</f>
        <v>#REF!</v>
      </c>
      <c r="AL51" s="76" t="e">
        <f>AK51/#REF!</f>
        <v>#REF!</v>
      </c>
    </row>
    <row r="52" spans="1:38" s="39" customFormat="1" ht="12.75">
      <c r="A52" s="15" t="s">
        <v>82</v>
      </c>
      <c r="B52" s="15" t="s">
        <v>83</v>
      </c>
      <c r="C52" s="32">
        <v>1231</v>
      </c>
      <c r="D52" s="44">
        <v>606709.03</v>
      </c>
      <c r="E52" s="34">
        <v>50350</v>
      </c>
      <c r="F52" s="17">
        <f t="shared" si="7"/>
        <v>14833.342918172792</v>
      </c>
      <c r="G52" s="18">
        <f t="shared" si="8"/>
        <v>0.0009075552674934109</v>
      </c>
      <c r="H52" s="19">
        <f>$B$543*G52</f>
        <v>84927.86429991195</v>
      </c>
      <c r="I52" s="20">
        <f t="shared" si="9"/>
        <v>12.0498317775571</v>
      </c>
      <c r="J52" s="20">
        <f t="shared" si="10"/>
        <v>2523.342918172791</v>
      </c>
      <c r="K52" s="20">
        <f t="shared" si="11"/>
        <v>2523.342918172791</v>
      </c>
      <c r="L52" s="20">
        <f t="shared" si="12"/>
        <v>0.0006704172704915758</v>
      </c>
      <c r="M52" s="21">
        <f>$F$543*L52</f>
        <v>12412.033309545319</v>
      </c>
      <c r="N52" s="21">
        <f t="shared" si="0"/>
        <v>97339.89760945727</v>
      </c>
      <c r="O52" s="21">
        <v>131359.93</v>
      </c>
      <c r="AD52" s="38" t="e">
        <f>#REF!-O52</f>
        <v>#REF!</v>
      </c>
      <c r="AE52" s="68" t="e">
        <f>AD52/#REF!</f>
        <v>#REF!</v>
      </c>
      <c r="AF52" s="69">
        <v>114256.33784713235</v>
      </c>
      <c r="AG52" s="70" t="e">
        <f>#REF!-AF52</f>
        <v>#REF!</v>
      </c>
      <c r="AH52" s="68" t="e">
        <f>AG52/#REF!</f>
        <v>#REF!</v>
      </c>
      <c r="AI52" s="38" t="e">
        <f>#REF!-#REF!</f>
        <v>#REF!</v>
      </c>
      <c r="AJ52" s="68" t="e">
        <f>AI52/#REF!</f>
        <v>#REF!</v>
      </c>
      <c r="AK52" s="38" t="e">
        <f>#REF!-#REF!</f>
        <v>#REF!</v>
      </c>
      <c r="AL52" s="76" t="e">
        <f>AK52/#REF!</f>
        <v>#REF!</v>
      </c>
    </row>
    <row r="53" spans="1:38" s="39" customFormat="1" ht="12.75">
      <c r="A53" s="15" t="s">
        <v>84</v>
      </c>
      <c r="B53" s="15" t="s">
        <v>85</v>
      </c>
      <c r="C53" s="32">
        <v>6274</v>
      </c>
      <c r="D53" s="44">
        <v>4336441.38</v>
      </c>
      <c r="E53" s="34">
        <v>259200</v>
      </c>
      <c r="F53" s="17">
        <f t="shared" si="7"/>
        <v>104964.63432916666</v>
      </c>
      <c r="G53" s="18">
        <f t="shared" si="8"/>
        <v>0.006422099678505202</v>
      </c>
      <c r="H53" s="19">
        <f>$B$543*G53</f>
        <v>600971.896205272</v>
      </c>
      <c r="I53" s="20">
        <f t="shared" si="9"/>
        <v>16.730097916666665</v>
      </c>
      <c r="J53" s="20">
        <f t="shared" si="10"/>
        <v>42224.634329166656</v>
      </c>
      <c r="K53" s="20">
        <f t="shared" si="11"/>
        <v>42224.634329166656</v>
      </c>
      <c r="L53" s="20">
        <f t="shared" si="12"/>
        <v>0.011218500620979151</v>
      </c>
      <c r="M53" s="21">
        <f>$F$543*L53</f>
        <v>207698.11506891623</v>
      </c>
      <c r="N53" s="21">
        <f t="shared" si="0"/>
        <v>808670.0112741882</v>
      </c>
      <c r="O53" s="21">
        <v>1051429.91</v>
      </c>
      <c r="AD53" s="38" t="e">
        <f>#REF!-O53</f>
        <v>#REF!</v>
      </c>
      <c r="AE53" s="68" t="e">
        <f>AD53/#REF!</f>
        <v>#REF!</v>
      </c>
      <c r="AF53" s="69">
        <v>976754.6805381521</v>
      </c>
      <c r="AG53" s="70" t="e">
        <f>#REF!-AF53</f>
        <v>#REF!</v>
      </c>
      <c r="AH53" s="68" t="e">
        <f>AG53/#REF!</f>
        <v>#REF!</v>
      </c>
      <c r="AI53" s="38" t="e">
        <f>#REF!-#REF!</f>
        <v>#REF!</v>
      </c>
      <c r="AJ53" s="68" t="e">
        <f>AI53/#REF!</f>
        <v>#REF!</v>
      </c>
      <c r="AK53" s="38" t="e">
        <f>#REF!-#REF!</f>
        <v>#REF!</v>
      </c>
      <c r="AL53" s="76" t="e">
        <f>AK53/#REF!</f>
        <v>#REF!</v>
      </c>
    </row>
    <row r="54" spans="1:38" s="39" customFormat="1" ht="12.75">
      <c r="A54" s="15" t="s">
        <v>86</v>
      </c>
      <c r="B54" s="15" t="s">
        <v>87</v>
      </c>
      <c r="C54" s="32">
        <v>749</v>
      </c>
      <c r="D54" s="44">
        <v>1047787.43</v>
      </c>
      <c r="E54" s="34">
        <v>72150</v>
      </c>
      <c r="F54" s="17">
        <f t="shared" si="7"/>
        <v>10877.23887830908</v>
      </c>
      <c r="G54" s="18">
        <f t="shared" si="8"/>
        <v>0.0006655071277088459</v>
      </c>
      <c r="H54" s="19">
        <f>$B$543*G54</f>
        <v>62277.30812337705</v>
      </c>
      <c r="I54" s="20">
        <f t="shared" si="9"/>
        <v>14.522348302148304</v>
      </c>
      <c r="J54" s="20">
        <f t="shared" si="10"/>
        <v>3387.2388783090796</v>
      </c>
      <c r="K54" s="20">
        <f t="shared" si="11"/>
        <v>3387.2388783090796</v>
      </c>
      <c r="L54" s="20">
        <f t="shared" si="12"/>
        <v>0.0008999424640006135</v>
      </c>
      <c r="M54" s="21">
        <f>$F$543*L54</f>
        <v>16661.438079689597</v>
      </c>
      <c r="N54" s="21">
        <f t="shared" si="0"/>
        <v>78938.74620306665</v>
      </c>
      <c r="O54" s="21">
        <v>89426.08</v>
      </c>
      <c r="AD54" s="38" t="e">
        <f>#REF!-O54</f>
        <v>#REF!</v>
      </c>
      <c r="AE54" s="68" t="e">
        <f>AD54/#REF!</f>
        <v>#REF!</v>
      </c>
      <c r="AF54" s="69">
        <v>98704.10008697363</v>
      </c>
      <c r="AG54" s="70" t="e">
        <f>#REF!-AF54</f>
        <v>#REF!</v>
      </c>
      <c r="AH54" s="68" t="e">
        <f>AG54/#REF!</f>
        <v>#REF!</v>
      </c>
      <c r="AI54" s="38" t="e">
        <f>#REF!-#REF!</f>
        <v>#REF!</v>
      </c>
      <c r="AJ54" s="68" t="e">
        <f>AI54/#REF!</f>
        <v>#REF!</v>
      </c>
      <c r="AK54" s="38" t="e">
        <f>#REF!-#REF!</f>
        <v>#REF!</v>
      </c>
      <c r="AL54" s="76" t="e">
        <f>AK54/#REF!</f>
        <v>#REF!</v>
      </c>
    </row>
    <row r="55" spans="1:38" s="39" customFormat="1" ht="12.75">
      <c r="A55" s="15" t="s">
        <v>88</v>
      </c>
      <c r="B55" s="15" t="s">
        <v>89</v>
      </c>
      <c r="C55" s="32">
        <v>2329</v>
      </c>
      <c r="D55" s="44">
        <v>994054.12</v>
      </c>
      <c r="E55" s="34">
        <v>64500</v>
      </c>
      <c r="F55" s="17">
        <f t="shared" si="7"/>
        <v>35893.83016248062</v>
      </c>
      <c r="G55" s="18">
        <f t="shared" si="8"/>
        <v>0.002196108781019532</v>
      </c>
      <c r="H55" s="19">
        <f>$B$543*G55</f>
        <v>205509.0584812522</v>
      </c>
      <c r="I55" s="20">
        <f t="shared" si="9"/>
        <v>15.411691782945736</v>
      </c>
      <c r="J55" s="20">
        <f t="shared" si="10"/>
        <v>12603.830162480619</v>
      </c>
      <c r="K55" s="20">
        <f t="shared" si="11"/>
        <v>12603.830162480619</v>
      </c>
      <c r="L55" s="20">
        <f t="shared" si="12"/>
        <v>0.003348663138258021</v>
      </c>
      <c r="M55" s="21">
        <f>$F$543*L55</f>
        <v>61996.78952785478</v>
      </c>
      <c r="N55" s="21">
        <f t="shared" si="0"/>
        <v>267505.848009107</v>
      </c>
      <c r="O55" s="21">
        <v>328026.42</v>
      </c>
      <c r="AD55" s="38" t="e">
        <f>#REF!-O55</f>
        <v>#REF!</v>
      </c>
      <c r="AE55" s="68" t="e">
        <f>AD55/#REF!</f>
        <v>#REF!</v>
      </c>
      <c r="AF55" s="69">
        <v>323522.8443280284</v>
      </c>
      <c r="AG55" s="70" t="e">
        <f>#REF!-AF55</f>
        <v>#REF!</v>
      </c>
      <c r="AH55" s="68" t="e">
        <f>AG55/#REF!</f>
        <v>#REF!</v>
      </c>
      <c r="AI55" s="38" t="e">
        <f>#REF!-#REF!</f>
        <v>#REF!</v>
      </c>
      <c r="AJ55" s="68" t="e">
        <f>AI55/#REF!</f>
        <v>#REF!</v>
      </c>
      <c r="AK55" s="38" t="e">
        <f>#REF!-#REF!</f>
        <v>#REF!</v>
      </c>
      <c r="AL55" s="76" t="e">
        <f>AK55/#REF!</f>
        <v>#REF!</v>
      </c>
    </row>
    <row r="56" spans="1:38" s="39" customFormat="1" ht="12.75">
      <c r="A56" s="15" t="s">
        <v>90</v>
      </c>
      <c r="B56" s="15" t="s">
        <v>91</v>
      </c>
      <c r="C56" s="32">
        <v>866</v>
      </c>
      <c r="D56" s="44">
        <v>577106.89</v>
      </c>
      <c r="E56" s="34">
        <v>53600</v>
      </c>
      <c r="F56" s="17">
        <f t="shared" si="7"/>
        <v>9324.15236455224</v>
      </c>
      <c r="G56" s="18">
        <f t="shared" si="8"/>
        <v>0.0005704839185638486</v>
      </c>
      <c r="H56" s="19">
        <f>$B$543*G56</f>
        <v>53385.15741844263</v>
      </c>
      <c r="I56" s="20">
        <f t="shared" si="9"/>
        <v>10.76691958955224</v>
      </c>
      <c r="J56" s="20">
        <f t="shared" si="10"/>
        <v>664.1523645522395</v>
      </c>
      <c r="K56" s="20">
        <f t="shared" si="11"/>
        <v>664.1523645522395</v>
      </c>
      <c r="L56" s="20">
        <f t="shared" si="12"/>
        <v>0.00017645608618112855</v>
      </c>
      <c r="M56" s="21">
        <f>$F$543*L56</f>
        <v>3266.8890193509533</v>
      </c>
      <c r="N56" s="21">
        <f t="shared" si="0"/>
        <v>56652.04643779358</v>
      </c>
      <c r="O56" s="21">
        <v>107783.52</v>
      </c>
      <c r="AD56" s="38" t="e">
        <f>#REF!-O56</f>
        <v>#REF!</v>
      </c>
      <c r="AE56" s="68" t="e">
        <f>AD56/#REF!</f>
        <v>#REF!</v>
      </c>
      <c r="AF56" s="69">
        <v>83311.82075335286</v>
      </c>
      <c r="AG56" s="70" t="e">
        <f>#REF!-AF56</f>
        <v>#REF!</v>
      </c>
      <c r="AH56" s="68" t="e">
        <f>AG56/#REF!</f>
        <v>#REF!</v>
      </c>
      <c r="AI56" s="38" t="e">
        <f>#REF!-#REF!</f>
        <v>#REF!</v>
      </c>
      <c r="AJ56" s="68" t="e">
        <f>AI56/#REF!</f>
        <v>#REF!</v>
      </c>
      <c r="AK56" s="38" t="e">
        <f>#REF!-#REF!</f>
        <v>#REF!</v>
      </c>
      <c r="AL56" s="76" t="e">
        <f>AK56/#REF!</f>
        <v>#REF!</v>
      </c>
    </row>
    <row r="57" spans="1:38" s="39" customFormat="1" ht="12.75">
      <c r="A57" s="15" t="s">
        <v>92</v>
      </c>
      <c r="B57" s="15" t="s">
        <v>93</v>
      </c>
      <c r="C57" s="32">
        <v>980</v>
      </c>
      <c r="D57" s="44">
        <v>524452.87</v>
      </c>
      <c r="E57" s="34">
        <v>48950</v>
      </c>
      <c r="F57" s="17">
        <f t="shared" si="7"/>
        <v>10499.771452502553</v>
      </c>
      <c r="G57" s="18">
        <f t="shared" si="8"/>
        <v>0.0006424123639399725</v>
      </c>
      <c r="H57" s="19">
        <f>$B$543*G57</f>
        <v>60116.12958841181</v>
      </c>
      <c r="I57" s="20">
        <f t="shared" si="9"/>
        <v>10.714052502553626</v>
      </c>
      <c r="J57" s="20">
        <f t="shared" si="10"/>
        <v>699.7714525025534</v>
      </c>
      <c r="K57" s="20">
        <f t="shared" si="11"/>
        <v>699.7714525025534</v>
      </c>
      <c r="L57" s="20">
        <f t="shared" si="12"/>
        <v>0.00018591958460184284</v>
      </c>
      <c r="M57" s="21">
        <f>$F$543*L57</f>
        <v>3442.0952122591525</v>
      </c>
      <c r="N57" s="21">
        <f t="shared" si="0"/>
        <v>63558.22480067096</v>
      </c>
      <c r="O57" s="21">
        <v>108746.23</v>
      </c>
      <c r="AD57" s="38" t="e">
        <f>#REF!-O57</f>
        <v>#REF!</v>
      </c>
      <c r="AE57" s="68" t="e">
        <f>AD57/#REF!</f>
        <v>#REF!</v>
      </c>
      <c r="AF57" s="69">
        <v>92413.59677920681</v>
      </c>
      <c r="AG57" s="70" t="e">
        <f>#REF!-AF57</f>
        <v>#REF!</v>
      </c>
      <c r="AH57" s="68" t="e">
        <f>AG57/#REF!</f>
        <v>#REF!</v>
      </c>
      <c r="AI57" s="38" t="e">
        <f>#REF!-#REF!</f>
        <v>#REF!</v>
      </c>
      <c r="AJ57" s="68" t="e">
        <f>AI57/#REF!</f>
        <v>#REF!</v>
      </c>
      <c r="AK57" s="38" t="e">
        <f>#REF!-#REF!</f>
        <v>#REF!</v>
      </c>
      <c r="AL57" s="76" t="e">
        <f>AK57/#REF!</f>
        <v>#REF!</v>
      </c>
    </row>
    <row r="58" spans="1:38" s="39" customFormat="1" ht="12.75">
      <c r="A58" s="15" t="s">
        <v>94</v>
      </c>
      <c r="B58" s="15" t="s">
        <v>95</v>
      </c>
      <c r="C58" s="32">
        <v>415</v>
      </c>
      <c r="D58" s="44">
        <v>247215.82</v>
      </c>
      <c r="E58" s="34">
        <v>18600</v>
      </c>
      <c r="F58" s="17">
        <f aca="true" t="shared" si="13" ref="F58:F89">D58/E58*C58</f>
        <v>5515.836844086021</v>
      </c>
      <c r="G58" s="18">
        <f aca="true" t="shared" si="14" ref="G58:G89">F58/$F$533</f>
        <v>0.0003374779919873344</v>
      </c>
      <c r="H58" s="19">
        <f>$B$543*G58</f>
        <v>31580.760020122074</v>
      </c>
      <c r="I58" s="20">
        <f aca="true" t="shared" si="15" ref="I58:I92">D58/E58</f>
        <v>13.29117311827957</v>
      </c>
      <c r="J58" s="20">
        <f aca="true" t="shared" si="16" ref="J58:J89">(I58-10)*C58</f>
        <v>1365.8368440860215</v>
      </c>
      <c r="K58" s="20">
        <f aca="true" t="shared" si="17" ref="K58:K89">IF(J58&gt;0,J58,0)</f>
        <v>1365.8368440860215</v>
      </c>
      <c r="L58" s="20">
        <f aca="true" t="shared" si="18" ref="L58:L89">K58/$K$533</f>
        <v>0.000362883935573863</v>
      </c>
      <c r="M58" s="21">
        <f>$F$543*L58</f>
        <v>6718.394191335621</v>
      </c>
      <c r="N58" s="21">
        <f t="shared" si="0"/>
        <v>38299.154211457695</v>
      </c>
      <c r="O58" s="21">
        <v>60893.7</v>
      </c>
      <c r="AD58" s="38" t="e">
        <f>#REF!-O58</f>
        <v>#REF!</v>
      </c>
      <c r="AE58" s="68" t="e">
        <f>AD58/#REF!</f>
        <v>#REF!</v>
      </c>
      <c r="AF58" s="69">
        <v>56294.130103351614</v>
      </c>
      <c r="AG58" s="70" t="e">
        <f>#REF!-AF58</f>
        <v>#REF!</v>
      </c>
      <c r="AH58" s="68" t="e">
        <f>AG58/#REF!</f>
        <v>#REF!</v>
      </c>
      <c r="AI58" s="38" t="e">
        <f>#REF!-#REF!</f>
        <v>#REF!</v>
      </c>
      <c r="AJ58" s="68" t="e">
        <f>AI58/#REF!</f>
        <v>#REF!</v>
      </c>
      <c r="AK58" s="38" t="e">
        <f>#REF!-#REF!</f>
        <v>#REF!</v>
      </c>
      <c r="AL58" s="76" t="e">
        <f>AK58/#REF!</f>
        <v>#REF!</v>
      </c>
    </row>
    <row r="59" spans="1:38" s="39" customFormat="1" ht="12.75">
      <c r="A59" s="15" t="s">
        <v>96</v>
      </c>
      <c r="B59" s="15" t="s">
        <v>97</v>
      </c>
      <c r="C59" s="32">
        <v>87</v>
      </c>
      <c r="D59" s="44">
        <v>78995.68</v>
      </c>
      <c r="E59" s="34">
        <v>6600</v>
      </c>
      <c r="F59" s="17">
        <f t="shared" si="13"/>
        <v>1041.3066909090908</v>
      </c>
      <c r="G59" s="18">
        <f t="shared" si="14"/>
        <v>6.371074798337441E-05</v>
      </c>
      <c r="H59" s="19">
        <f>$B$543*G59</f>
        <v>5961.970530039588</v>
      </c>
      <c r="I59" s="20">
        <f t="shared" si="15"/>
        <v>11.969042424242422</v>
      </c>
      <c r="J59" s="20">
        <f t="shared" si="16"/>
        <v>171.30669090909075</v>
      </c>
      <c r="K59" s="20">
        <f t="shared" si="17"/>
        <v>171.30669090909075</v>
      </c>
      <c r="L59" s="20">
        <f t="shared" si="18"/>
        <v>4.551381554568093E-05</v>
      </c>
      <c r="M59" s="21">
        <f>$F$543*L59</f>
        <v>842.6378905532563</v>
      </c>
      <c r="N59" s="21">
        <f t="shared" si="0"/>
        <v>6804.608420592845</v>
      </c>
      <c r="O59" s="21">
        <v>7570.11</v>
      </c>
      <c r="AD59" s="38" t="e">
        <f>#REF!-O59</f>
        <v>#REF!</v>
      </c>
      <c r="AE59" s="68" t="e">
        <f>AD59/#REF!</f>
        <v>#REF!</v>
      </c>
      <c r="AF59" s="69">
        <v>8033.319969314792</v>
      </c>
      <c r="AG59" s="70" t="e">
        <f>#REF!-AF59</f>
        <v>#REF!</v>
      </c>
      <c r="AH59" s="68" t="e">
        <f>AG59/#REF!</f>
        <v>#REF!</v>
      </c>
      <c r="AI59" s="38" t="e">
        <f>#REF!-#REF!</f>
        <v>#REF!</v>
      </c>
      <c r="AJ59" s="68" t="e">
        <f>AI59/#REF!</f>
        <v>#REF!</v>
      </c>
      <c r="AK59" s="38" t="e">
        <f>#REF!-#REF!</f>
        <v>#REF!</v>
      </c>
      <c r="AL59" s="76" t="e">
        <f>AK59/#REF!</f>
        <v>#REF!</v>
      </c>
    </row>
    <row r="60" spans="1:38" s="39" customFormat="1" ht="12.75">
      <c r="A60" s="15" t="s">
        <v>98</v>
      </c>
      <c r="B60" s="15" t="s">
        <v>99</v>
      </c>
      <c r="C60" s="32">
        <v>4369</v>
      </c>
      <c r="D60" s="44">
        <v>7824756.21</v>
      </c>
      <c r="E60" s="34">
        <v>389050</v>
      </c>
      <c r="F60" s="17">
        <f t="shared" si="13"/>
        <v>87871.37869551471</v>
      </c>
      <c r="G60" s="18">
        <f t="shared" si="14"/>
        <v>0.005376275128064404</v>
      </c>
      <c r="H60" s="19">
        <f>$B$543*G60</f>
        <v>503104.9687765274</v>
      </c>
      <c r="I60" s="20">
        <f t="shared" si="15"/>
        <v>20.112469374116436</v>
      </c>
      <c r="J60" s="20">
        <f t="shared" si="16"/>
        <v>44181.37869551471</v>
      </c>
      <c r="K60" s="20">
        <f t="shared" si="17"/>
        <v>44181.37869551471</v>
      </c>
      <c r="L60" s="20">
        <f t="shared" si="18"/>
        <v>0.01173838050242101</v>
      </c>
      <c r="M60" s="21">
        <f>$F$543*L60</f>
        <v>217323.11533283757</v>
      </c>
      <c r="N60" s="21">
        <f t="shared" si="0"/>
        <v>720428.084109365</v>
      </c>
      <c r="O60" s="21">
        <v>846728.07</v>
      </c>
      <c r="AD60" s="38" t="e">
        <f>#REF!-O60</f>
        <v>#REF!</v>
      </c>
      <c r="AE60" s="68" t="e">
        <f>AD60/#REF!</f>
        <v>#REF!</v>
      </c>
      <c r="AF60" s="69">
        <v>832842.6724524368</v>
      </c>
      <c r="AG60" s="70" t="e">
        <f>#REF!-AF60</f>
        <v>#REF!</v>
      </c>
      <c r="AH60" s="68" t="e">
        <f>AG60/#REF!</f>
        <v>#REF!</v>
      </c>
      <c r="AI60" s="38" t="e">
        <f>#REF!-#REF!</f>
        <v>#REF!</v>
      </c>
      <c r="AJ60" s="68" t="e">
        <f>AI60/#REF!</f>
        <v>#REF!</v>
      </c>
      <c r="AK60" s="38" t="e">
        <f>#REF!-#REF!</f>
        <v>#REF!</v>
      </c>
      <c r="AL60" s="76" t="e">
        <f>AK60/#REF!</f>
        <v>#REF!</v>
      </c>
    </row>
    <row r="61" spans="1:38" s="39" customFormat="1" ht="12.75">
      <c r="A61" s="15" t="s">
        <v>100</v>
      </c>
      <c r="B61" s="15" t="s">
        <v>101</v>
      </c>
      <c r="C61" s="32">
        <v>1967</v>
      </c>
      <c r="D61" s="44">
        <v>1173101.4</v>
      </c>
      <c r="E61" s="34">
        <v>107600</v>
      </c>
      <c r="F61" s="17">
        <f t="shared" si="13"/>
        <v>21445.078566914497</v>
      </c>
      <c r="G61" s="18">
        <f t="shared" si="14"/>
        <v>0.0013120841419616254</v>
      </c>
      <c r="H61" s="19">
        <f>$B$543*G61</f>
        <v>122783.16037584163</v>
      </c>
      <c r="I61" s="20">
        <f t="shared" si="15"/>
        <v>10.90242936802974</v>
      </c>
      <c r="J61" s="20">
        <f t="shared" si="16"/>
        <v>1775.078566914498</v>
      </c>
      <c r="K61" s="20">
        <f t="shared" si="17"/>
        <v>1775.078566914498</v>
      </c>
      <c r="L61" s="20">
        <f t="shared" si="18"/>
        <v>0.00047161379421258075</v>
      </c>
      <c r="M61" s="21">
        <f>$F$543*L61</f>
        <v>8731.40711114953</v>
      </c>
      <c r="N61" s="21">
        <f t="shared" si="0"/>
        <v>131514.56748699117</v>
      </c>
      <c r="O61" s="21">
        <v>171097.86</v>
      </c>
      <c r="AD61" s="38" t="e">
        <f>#REF!-O61</f>
        <v>#REF!</v>
      </c>
      <c r="AE61" s="68" t="e">
        <f>AD61/#REF!</f>
        <v>#REF!</v>
      </c>
      <c r="AF61" s="69">
        <v>186900.2411073617</v>
      </c>
      <c r="AG61" s="70" t="e">
        <f>#REF!-AF61</f>
        <v>#REF!</v>
      </c>
      <c r="AH61" s="68" t="e">
        <f>AG61/#REF!</f>
        <v>#REF!</v>
      </c>
      <c r="AI61" s="38" t="e">
        <f>#REF!-#REF!</f>
        <v>#REF!</v>
      </c>
      <c r="AJ61" s="68" t="e">
        <f>AI61/#REF!</f>
        <v>#REF!</v>
      </c>
      <c r="AK61" s="38" t="e">
        <f>#REF!-#REF!</f>
        <v>#REF!</v>
      </c>
      <c r="AL61" s="76" t="e">
        <f>AK61/#REF!</f>
        <v>#REF!</v>
      </c>
    </row>
    <row r="62" spans="1:38" s="39" customFormat="1" ht="12.75">
      <c r="A62" s="15" t="s">
        <v>102</v>
      </c>
      <c r="B62" s="15" t="s">
        <v>103</v>
      </c>
      <c r="C62" s="32">
        <v>1436</v>
      </c>
      <c r="D62" s="44">
        <v>1298655</v>
      </c>
      <c r="E62" s="34">
        <v>83850</v>
      </c>
      <c r="F62" s="17">
        <f t="shared" si="13"/>
        <v>22240.531663685153</v>
      </c>
      <c r="G62" s="18">
        <f t="shared" si="14"/>
        <v>0.0013607527159978738</v>
      </c>
      <c r="H62" s="19">
        <f>$B$543*G62</f>
        <v>127337.50345495415</v>
      </c>
      <c r="I62" s="20">
        <f t="shared" si="15"/>
        <v>15.48783542039356</v>
      </c>
      <c r="J62" s="20">
        <f t="shared" si="16"/>
        <v>7880.531663685153</v>
      </c>
      <c r="K62" s="20">
        <f t="shared" si="17"/>
        <v>7880.531663685153</v>
      </c>
      <c r="L62" s="20">
        <f t="shared" si="18"/>
        <v>0.0020937481346435275</v>
      </c>
      <c r="M62" s="21">
        <f>$F$543*L62</f>
        <v>38763.427991553195</v>
      </c>
      <c r="N62" s="21">
        <f t="shared" si="0"/>
        <v>166100.93144650734</v>
      </c>
      <c r="O62" s="21">
        <v>246801.28</v>
      </c>
      <c r="AD62" s="38" t="e">
        <f>#REF!-O62</f>
        <v>#REF!</v>
      </c>
      <c r="AE62" s="68" t="e">
        <f>AD62/#REF!</f>
        <v>#REF!</v>
      </c>
      <c r="AF62" s="69">
        <v>347197.74200698046</v>
      </c>
      <c r="AG62" s="70" t="e">
        <f>#REF!-AF62</f>
        <v>#REF!</v>
      </c>
      <c r="AH62" s="68" t="e">
        <f>AG62/#REF!</f>
        <v>#REF!</v>
      </c>
      <c r="AI62" s="38" t="e">
        <f>#REF!-#REF!</f>
        <v>#REF!</v>
      </c>
      <c r="AJ62" s="68" t="e">
        <f>AI62/#REF!</f>
        <v>#REF!</v>
      </c>
      <c r="AK62" s="38" t="e">
        <f>#REF!-#REF!</f>
        <v>#REF!</v>
      </c>
      <c r="AL62" s="76" t="e">
        <f>AK62/#REF!</f>
        <v>#REF!</v>
      </c>
    </row>
    <row r="63" spans="1:38" s="39" customFormat="1" ht="12.75">
      <c r="A63" s="15" t="s">
        <v>104</v>
      </c>
      <c r="B63" s="15" t="s">
        <v>105</v>
      </c>
      <c r="C63" s="32">
        <v>262</v>
      </c>
      <c r="D63" s="44">
        <v>360919.64</v>
      </c>
      <c r="E63" s="34">
        <v>24250</v>
      </c>
      <c r="F63" s="17">
        <f t="shared" si="13"/>
        <v>3899.4204404123716</v>
      </c>
      <c r="G63" s="18">
        <f t="shared" si="14"/>
        <v>0.00023858004095166294</v>
      </c>
      <c r="H63" s="19">
        <f>$B$543*G63</f>
        <v>22326.01591148538</v>
      </c>
      <c r="I63" s="20">
        <f t="shared" si="15"/>
        <v>14.883284123711341</v>
      </c>
      <c r="J63" s="20">
        <f t="shared" si="16"/>
        <v>1279.4204404123714</v>
      </c>
      <c r="K63" s="20">
        <f t="shared" si="17"/>
        <v>1279.4204404123714</v>
      </c>
      <c r="L63" s="20">
        <f t="shared" si="18"/>
        <v>0.00033992429379891995</v>
      </c>
      <c r="M63" s="21">
        <f>$F$543*L63</f>
        <v>6293.321850527835</v>
      </c>
      <c r="N63" s="21">
        <f t="shared" si="0"/>
        <v>28619.337762013216</v>
      </c>
      <c r="O63" s="21">
        <v>38204.94</v>
      </c>
      <c r="AD63" s="38" t="e">
        <f>#REF!-O63</f>
        <v>#REF!</v>
      </c>
      <c r="AE63" s="68" t="e">
        <f>AD63/#REF!</f>
        <v>#REF!</v>
      </c>
      <c r="AF63" s="69">
        <v>33851.1114006568</v>
      </c>
      <c r="AG63" s="70" t="e">
        <f>#REF!-AF63</f>
        <v>#REF!</v>
      </c>
      <c r="AH63" s="68" t="e">
        <f>AG63/#REF!</f>
        <v>#REF!</v>
      </c>
      <c r="AI63" s="38" t="e">
        <f>#REF!-#REF!</f>
        <v>#REF!</v>
      </c>
      <c r="AJ63" s="68" t="e">
        <f>AI63/#REF!</f>
        <v>#REF!</v>
      </c>
      <c r="AK63" s="38" t="e">
        <f>#REF!-#REF!</f>
        <v>#REF!</v>
      </c>
      <c r="AL63" s="76" t="e">
        <f>AK63/#REF!</f>
        <v>#REF!</v>
      </c>
    </row>
    <row r="64" spans="1:38" s="39" customFormat="1" ht="12.75">
      <c r="A64" s="15" t="s">
        <v>106</v>
      </c>
      <c r="B64" s="15" t="s">
        <v>107</v>
      </c>
      <c r="C64" s="32">
        <v>255</v>
      </c>
      <c r="D64" s="44">
        <v>205181.71</v>
      </c>
      <c r="E64" s="34">
        <v>13200</v>
      </c>
      <c r="F64" s="17">
        <f t="shared" si="13"/>
        <v>3963.737579545454</v>
      </c>
      <c r="G64" s="18">
        <f t="shared" si="14"/>
        <v>0.00024251518616689443</v>
      </c>
      <c r="H64" s="19">
        <f>$B$543*G64</f>
        <v>22694.261781252266</v>
      </c>
      <c r="I64" s="20">
        <f t="shared" si="15"/>
        <v>15.544068939393938</v>
      </c>
      <c r="J64" s="20">
        <f t="shared" si="16"/>
        <v>1413.737579545454</v>
      </c>
      <c r="K64" s="20">
        <f t="shared" si="17"/>
        <v>1413.737579545454</v>
      </c>
      <c r="L64" s="20">
        <f t="shared" si="18"/>
        <v>0.00037561049766337315</v>
      </c>
      <c r="M64" s="21">
        <f>$F$543*L64</f>
        <v>6954.012394391715</v>
      </c>
      <c r="N64" s="21">
        <f t="shared" si="0"/>
        <v>29648.27417564398</v>
      </c>
      <c r="O64" s="21">
        <v>39600.42</v>
      </c>
      <c r="AD64" s="38" t="e">
        <f>#REF!-O64</f>
        <v>#REF!</v>
      </c>
      <c r="AE64" s="68" t="e">
        <f>AD64/#REF!</f>
        <v>#REF!</v>
      </c>
      <c r="AF64" s="69">
        <v>41620.65575344322</v>
      </c>
      <c r="AG64" s="70" t="e">
        <f>#REF!-AF64</f>
        <v>#REF!</v>
      </c>
      <c r="AH64" s="68" t="e">
        <f>AG64/#REF!</f>
        <v>#REF!</v>
      </c>
      <c r="AI64" s="38" t="e">
        <f>#REF!-#REF!</f>
        <v>#REF!</v>
      </c>
      <c r="AJ64" s="68" t="e">
        <f>AI64/#REF!</f>
        <v>#REF!</v>
      </c>
      <c r="AK64" s="38" t="e">
        <f>#REF!-#REF!</f>
        <v>#REF!</v>
      </c>
      <c r="AL64" s="76" t="e">
        <f>AK64/#REF!</f>
        <v>#REF!</v>
      </c>
    </row>
    <row r="65" spans="1:38" s="39" customFormat="1" ht="12.75">
      <c r="A65" s="15" t="s">
        <v>108</v>
      </c>
      <c r="B65" s="15" t="s">
        <v>109</v>
      </c>
      <c r="C65" s="32">
        <v>818</v>
      </c>
      <c r="D65" s="44">
        <v>619548</v>
      </c>
      <c r="E65" s="34">
        <v>38800</v>
      </c>
      <c r="F65" s="17">
        <f t="shared" si="13"/>
        <v>13061.60474226804</v>
      </c>
      <c r="G65" s="18">
        <f t="shared" si="14"/>
        <v>0.0007991541927638855</v>
      </c>
      <c r="H65" s="19">
        <f>$B$543*G65</f>
        <v>74783.82999771382</v>
      </c>
      <c r="I65" s="20">
        <f t="shared" si="15"/>
        <v>15.967731958762887</v>
      </c>
      <c r="J65" s="20">
        <f t="shared" si="16"/>
        <v>4881.604742268041</v>
      </c>
      <c r="K65" s="20">
        <f t="shared" si="17"/>
        <v>4881.604742268041</v>
      </c>
      <c r="L65" s="20">
        <f t="shared" si="18"/>
        <v>0.0012969747803045005</v>
      </c>
      <c r="M65" s="21">
        <f>$F$543*L65</f>
        <v>24012.051722617376</v>
      </c>
      <c r="N65" s="21">
        <f t="shared" si="0"/>
        <v>98795.8817203312</v>
      </c>
      <c r="O65" s="21">
        <v>133122.52</v>
      </c>
      <c r="AD65" s="38" t="e">
        <f>#REF!-O65</f>
        <v>#REF!</v>
      </c>
      <c r="AE65" s="68" t="e">
        <f>AD65/#REF!</f>
        <v>#REF!</v>
      </c>
      <c r="AF65" s="69">
        <v>134431.38799822237</v>
      </c>
      <c r="AG65" s="70" t="e">
        <f>#REF!-AF65</f>
        <v>#REF!</v>
      </c>
      <c r="AH65" s="68" t="e">
        <f>AG65/#REF!</f>
        <v>#REF!</v>
      </c>
      <c r="AI65" s="38" t="e">
        <f>#REF!-#REF!</f>
        <v>#REF!</v>
      </c>
      <c r="AJ65" s="68" t="e">
        <f>AI65/#REF!</f>
        <v>#REF!</v>
      </c>
      <c r="AK65" s="38" t="e">
        <f>#REF!-#REF!</f>
        <v>#REF!</v>
      </c>
      <c r="AL65" s="76" t="e">
        <f>AK65/#REF!</f>
        <v>#REF!</v>
      </c>
    </row>
    <row r="66" spans="1:38" s="39" customFormat="1" ht="12.75">
      <c r="A66" s="15" t="s">
        <v>110</v>
      </c>
      <c r="B66" s="15" t="s">
        <v>111</v>
      </c>
      <c r="C66" s="32">
        <v>66</v>
      </c>
      <c r="D66" s="44">
        <v>68080.79</v>
      </c>
      <c r="E66" s="34">
        <v>10150</v>
      </c>
      <c r="F66" s="17">
        <f t="shared" si="13"/>
        <v>442.6928216748768</v>
      </c>
      <c r="G66" s="18">
        <f t="shared" si="14"/>
        <v>2.708547927523046E-05</v>
      </c>
      <c r="H66" s="19">
        <f>$B$543*G66</f>
        <v>2534.624601692977</v>
      </c>
      <c r="I66" s="20">
        <f t="shared" si="15"/>
        <v>6.707466995073891</v>
      </c>
      <c r="J66" s="20">
        <f t="shared" si="16"/>
        <v>-217.3071783251232</v>
      </c>
      <c r="K66" s="20">
        <f t="shared" si="17"/>
        <v>0</v>
      </c>
      <c r="L66" s="20">
        <f t="shared" si="18"/>
        <v>0</v>
      </c>
      <c r="M66" s="21">
        <f>$F$543*L66</f>
        <v>0</v>
      </c>
      <c r="N66" s="21">
        <f t="shared" si="0"/>
        <v>2534.624601692977</v>
      </c>
      <c r="O66" s="21">
        <v>2780.44</v>
      </c>
      <c r="AD66" s="38" t="e">
        <f>#REF!-O66</f>
        <v>#REF!</v>
      </c>
      <c r="AE66" s="68" t="e">
        <f>AD66/#REF!</f>
        <v>#REF!</v>
      </c>
      <c r="AF66" s="69">
        <v>3095.3196666904355</v>
      </c>
      <c r="AG66" s="70" t="e">
        <f>#REF!-AF66</f>
        <v>#REF!</v>
      </c>
      <c r="AH66" s="68" t="e">
        <f>AG66/#REF!</f>
        <v>#REF!</v>
      </c>
      <c r="AI66" s="38" t="e">
        <f>#REF!-#REF!</f>
        <v>#REF!</v>
      </c>
      <c r="AJ66" s="68" t="e">
        <f>AI66/#REF!</f>
        <v>#REF!</v>
      </c>
      <c r="AK66" s="38" t="e">
        <f>#REF!-#REF!</f>
        <v>#REF!</v>
      </c>
      <c r="AL66" s="76" t="e">
        <f>AK66/#REF!</f>
        <v>#REF!</v>
      </c>
    </row>
    <row r="67" spans="1:38" s="39" customFormat="1" ht="12.75">
      <c r="A67" s="15" t="s">
        <v>112</v>
      </c>
      <c r="B67" s="15" t="s">
        <v>113</v>
      </c>
      <c r="C67" s="32">
        <v>49</v>
      </c>
      <c r="D67" s="44">
        <v>124321.17</v>
      </c>
      <c r="E67" s="34">
        <v>22100</v>
      </c>
      <c r="F67" s="17">
        <f t="shared" si="13"/>
        <v>275.6442230769231</v>
      </c>
      <c r="G67" s="18">
        <f t="shared" si="14"/>
        <v>1.6864867750148795E-05</v>
      </c>
      <c r="H67" s="19">
        <f>$B$543*G67</f>
        <v>1578.1928120768655</v>
      </c>
      <c r="I67" s="20">
        <f t="shared" si="15"/>
        <v>5.625392307692308</v>
      </c>
      <c r="J67" s="20">
        <f t="shared" si="16"/>
        <v>-214.35577692307692</v>
      </c>
      <c r="K67" s="20">
        <f t="shared" si="17"/>
        <v>0</v>
      </c>
      <c r="L67" s="20">
        <f t="shared" si="18"/>
        <v>0</v>
      </c>
      <c r="M67" s="21">
        <f>$F$543*L67</f>
        <v>0</v>
      </c>
      <c r="N67" s="21">
        <f t="shared" si="0"/>
        <v>1578.1928120768655</v>
      </c>
      <c r="O67" s="21">
        <v>1541.74</v>
      </c>
      <c r="AD67" s="38" t="e">
        <f>#REF!-O67</f>
        <v>#REF!</v>
      </c>
      <c r="AE67" s="68" t="e">
        <f>AD67/#REF!</f>
        <v>#REF!</v>
      </c>
      <c r="AF67" s="69">
        <v>1799.8598306751874</v>
      </c>
      <c r="AG67" s="70" t="e">
        <f>#REF!-AF67</f>
        <v>#REF!</v>
      </c>
      <c r="AH67" s="68" t="e">
        <f>AG67/#REF!</f>
        <v>#REF!</v>
      </c>
      <c r="AI67" s="38" t="e">
        <f>#REF!-#REF!</f>
        <v>#REF!</v>
      </c>
      <c r="AJ67" s="68" t="e">
        <f>AI67/#REF!</f>
        <v>#REF!</v>
      </c>
      <c r="AK67" s="38" t="e">
        <f>#REF!-#REF!</f>
        <v>#REF!</v>
      </c>
      <c r="AL67" s="76" t="e">
        <f>AK67/#REF!</f>
        <v>#REF!</v>
      </c>
    </row>
    <row r="68" spans="1:38" s="39" customFormat="1" ht="12.75">
      <c r="A68" s="15" t="s">
        <v>114</v>
      </c>
      <c r="B68" s="15" t="s">
        <v>115</v>
      </c>
      <c r="C68" s="32">
        <v>322</v>
      </c>
      <c r="D68" s="44">
        <v>214043.75</v>
      </c>
      <c r="E68" s="34">
        <v>20350</v>
      </c>
      <c r="F68" s="17">
        <f t="shared" si="13"/>
        <v>3386.8347665847664</v>
      </c>
      <c r="G68" s="18">
        <f t="shared" si="14"/>
        <v>0.00020721827503752285</v>
      </c>
      <c r="H68" s="19">
        <f>$B$543*G68</f>
        <v>19391.221860740665</v>
      </c>
      <c r="I68" s="20">
        <f t="shared" si="15"/>
        <v>10.518120393120393</v>
      </c>
      <c r="J68" s="20">
        <f t="shared" si="16"/>
        <v>166.8347665847665</v>
      </c>
      <c r="K68" s="20">
        <f t="shared" si="17"/>
        <v>166.8347665847665</v>
      </c>
      <c r="L68" s="20">
        <f t="shared" si="18"/>
        <v>4.4325687179232306E-05</v>
      </c>
      <c r="M68" s="21">
        <f>$F$543*L68</f>
        <v>820.6410096412194</v>
      </c>
      <c r="N68" s="21">
        <f t="shared" si="0"/>
        <v>20211.862870381883</v>
      </c>
      <c r="O68" s="21">
        <v>39153.29</v>
      </c>
      <c r="AD68" s="38" t="e">
        <f>#REF!-O68</f>
        <v>#REF!</v>
      </c>
      <c r="AE68" s="68" t="e">
        <f>AD68/#REF!</f>
        <v>#REF!</v>
      </c>
      <c r="AF68" s="69">
        <v>35391.271855201936</v>
      </c>
      <c r="AG68" s="70" t="e">
        <f>#REF!-AF68</f>
        <v>#REF!</v>
      </c>
      <c r="AH68" s="68" t="e">
        <f>AG68/#REF!</f>
        <v>#REF!</v>
      </c>
      <c r="AI68" s="38" t="e">
        <f>#REF!-#REF!</f>
        <v>#REF!</v>
      </c>
      <c r="AJ68" s="68" t="e">
        <f>AI68/#REF!</f>
        <v>#REF!</v>
      </c>
      <c r="AK68" s="38" t="e">
        <f>#REF!-#REF!</f>
        <v>#REF!</v>
      </c>
      <c r="AL68" s="76" t="e">
        <f>AK68/#REF!</f>
        <v>#REF!</v>
      </c>
    </row>
    <row r="69" spans="1:38" s="39" customFormat="1" ht="12.75">
      <c r="A69" s="15" t="s">
        <v>116</v>
      </c>
      <c r="B69" s="15" t="s">
        <v>117</v>
      </c>
      <c r="C69" s="32">
        <v>525</v>
      </c>
      <c r="D69" s="44">
        <v>800066.51</v>
      </c>
      <c r="E69" s="34">
        <v>76950</v>
      </c>
      <c r="F69" s="17">
        <f t="shared" si="13"/>
        <v>5458.543440545809</v>
      </c>
      <c r="G69" s="18">
        <f t="shared" si="14"/>
        <v>0.0003339725832293502</v>
      </c>
      <c r="H69" s="19">
        <f>$B$543*G69</f>
        <v>31252.728339874055</v>
      </c>
      <c r="I69" s="20">
        <f t="shared" si="15"/>
        <v>10.397225601039636</v>
      </c>
      <c r="J69" s="20">
        <f t="shared" si="16"/>
        <v>208.54344054580912</v>
      </c>
      <c r="K69" s="20">
        <f t="shared" si="17"/>
        <v>208.54344054580912</v>
      </c>
      <c r="L69" s="20">
        <f t="shared" si="18"/>
        <v>5.540710427534119E-05</v>
      </c>
      <c r="M69" s="21">
        <f>$F$543*L69</f>
        <v>1025.8011750603123</v>
      </c>
      <c r="N69" s="21">
        <f t="shared" si="0"/>
        <v>32278.529514934366</v>
      </c>
      <c r="O69" s="21">
        <v>43729.16</v>
      </c>
      <c r="AD69" s="38" t="e">
        <f>#REF!-O69</f>
        <v>#REF!</v>
      </c>
      <c r="AE69" s="68" t="e">
        <f>AD69/#REF!</f>
        <v>#REF!</v>
      </c>
      <c r="AF69" s="69">
        <v>41504.14286699106</v>
      </c>
      <c r="AG69" s="70" t="e">
        <f>#REF!-AF69</f>
        <v>#REF!</v>
      </c>
      <c r="AH69" s="68" t="e">
        <f>AG69/#REF!</f>
        <v>#REF!</v>
      </c>
      <c r="AI69" s="38" t="e">
        <f>#REF!-#REF!</f>
        <v>#REF!</v>
      </c>
      <c r="AJ69" s="68" t="e">
        <f>AI69/#REF!</f>
        <v>#REF!</v>
      </c>
      <c r="AK69" s="38" t="e">
        <f>#REF!-#REF!</f>
        <v>#REF!</v>
      </c>
      <c r="AL69" s="76" t="e">
        <f>AK69/#REF!</f>
        <v>#REF!</v>
      </c>
    </row>
    <row r="70" spans="1:38" s="39" customFormat="1" ht="12.75">
      <c r="A70" s="15" t="s">
        <v>118</v>
      </c>
      <c r="B70" s="15" t="s">
        <v>119</v>
      </c>
      <c r="C70" s="32">
        <v>590</v>
      </c>
      <c r="D70" s="44">
        <v>355480.57</v>
      </c>
      <c r="E70" s="34">
        <v>34200</v>
      </c>
      <c r="F70" s="17">
        <f t="shared" si="13"/>
        <v>6132.559540935673</v>
      </c>
      <c r="G70" s="18">
        <f t="shared" si="14"/>
        <v>0.0003752112214553139</v>
      </c>
      <c r="H70" s="19">
        <f>$B$543*G70</f>
        <v>35111.78750311475</v>
      </c>
      <c r="I70" s="20">
        <f t="shared" si="15"/>
        <v>10.394168713450293</v>
      </c>
      <c r="J70" s="20">
        <f t="shared" si="16"/>
        <v>232.55954093567294</v>
      </c>
      <c r="K70" s="20">
        <f t="shared" si="17"/>
        <v>232.55954093567294</v>
      </c>
      <c r="L70" s="20">
        <f t="shared" si="18"/>
        <v>6.178784957764165E-05</v>
      </c>
      <c r="M70" s="21">
        <f>$F$543*L70</f>
        <v>1143.93360797602</v>
      </c>
      <c r="N70" s="21">
        <f t="shared" si="0"/>
        <v>36255.72111109077</v>
      </c>
      <c r="O70" s="21">
        <v>68989.64</v>
      </c>
      <c r="AD70" s="38" t="e">
        <f>#REF!-O70</f>
        <v>#REF!</v>
      </c>
      <c r="AE70" s="68" t="e">
        <f>AD70/#REF!</f>
        <v>#REF!</v>
      </c>
      <c r="AF70" s="69">
        <v>49601.31305765867</v>
      </c>
      <c r="AG70" s="70" t="e">
        <f>#REF!-AF70</f>
        <v>#REF!</v>
      </c>
      <c r="AH70" s="68" t="e">
        <f>AG70/#REF!</f>
        <v>#REF!</v>
      </c>
      <c r="AI70" s="38" t="e">
        <f>#REF!-#REF!</f>
        <v>#REF!</v>
      </c>
      <c r="AJ70" s="68" t="e">
        <f>AI70/#REF!</f>
        <v>#REF!</v>
      </c>
      <c r="AK70" s="38" t="e">
        <f>#REF!-#REF!</f>
        <v>#REF!</v>
      </c>
      <c r="AL70" s="76" t="e">
        <f>AK70/#REF!</f>
        <v>#REF!</v>
      </c>
    </row>
    <row r="71" spans="1:38" s="39" customFormat="1" ht="12.75">
      <c r="A71" s="15" t="s">
        <v>120</v>
      </c>
      <c r="B71" s="15" t="s">
        <v>121</v>
      </c>
      <c r="C71" s="32">
        <v>700</v>
      </c>
      <c r="D71" s="44">
        <v>600060</v>
      </c>
      <c r="E71" s="34">
        <v>40150</v>
      </c>
      <c r="F71" s="17">
        <f t="shared" si="13"/>
        <v>10461.818181818182</v>
      </c>
      <c r="G71" s="18">
        <f t="shared" si="14"/>
        <v>0.0006400902514587728</v>
      </c>
      <c r="H71" s="19">
        <f>$B$543*G71</f>
        <v>59898.829264391716</v>
      </c>
      <c r="I71" s="20">
        <f t="shared" si="15"/>
        <v>14.945454545454545</v>
      </c>
      <c r="J71" s="20">
        <f t="shared" si="16"/>
        <v>3461.8181818181815</v>
      </c>
      <c r="K71" s="20">
        <f t="shared" si="17"/>
        <v>3461.8181818181815</v>
      </c>
      <c r="L71" s="20">
        <f t="shared" si="18"/>
        <v>0.0009197571521801893</v>
      </c>
      <c r="M71" s="21">
        <f>$F$543*L71</f>
        <v>17028.285087558022</v>
      </c>
      <c r="N71" s="21">
        <f t="shared" si="0"/>
        <v>76927.11435194974</v>
      </c>
      <c r="O71" s="21">
        <v>89737.34</v>
      </c>
      <c r="AD71" s="38" t="e">
        <f>#REF!-O71</f>
        <v>#REF!</v>
      </c>
      <c r="AE71" s="68" t="e">
        <f>AD71/#REF!</f>
        <v>#REF!</v>
      </c>
      <c r="AF71" s="69">
        <v>100278.3637729479</v>
      </c>
      <c r="AG71" s="70" t="e">
        <f>#REF!-AF71</f>
        <v>#REF!</v>
      </c>
      <c r="AH71" s="68" t="e">
        <f>AG71/#REF!</f>
        <v>#REF!</v>
      </c>
      <c r="AI71" s="38" t="e">
        <f>#REF!-#REF!</f>
        <v>#REF!</v>
      </c>
      <c r="AJ71" s="68" t="e">
        <f>AI71/#REF!</f>
        <v>#REF!</v>
      </c>
      <c r="AK71" s="38" t="e">
        <f>#REF!-#REF!</f>
        <v>#REF!</v>
      </c>
      <c r="AL71" s="76" t="e">
        <f>AK71/#REF!</f>
        <v>#REF!</v>
      </c>
    </row>
    <row r="72" spans="1:38" s="39" customFormat="1" ht="12.75">
      <c r="A72" s="15" t="s">
        <v>122</v>
      </c>
      <c r="B72" s="15" t="s">
        <v>123</v>
      </c>
      <c r="C72" s="32">
        <v>131</v>
      </c>
      <c r="D72" s="44">
        <v>231746.04</v>
      </c>
      <c r="E72" s="34">
        <v>35500</v>
      </c>
      <c r="F72" s="17">
        <f t="shared" si="13"/>
        <v>855.1755278873239</v>
      </c>
      <c r="G72" s="18">
        <f t="shared" si="14"/>
        <v>5.232259910979011E-05</v>
      </c>
      <c r="H72" s="19">
        <f>$B$543*G72</f>
        <v>4896.282084602864</v>
      </c>
      <c r="I72" s="20">
        <f t="shared" si="15"/>
        <v>6.528057464788732</v>
      </c>
      <c r="J72" s="20">
        <f t="shared" si="16"/>
        <v>-454.82447211267606</v>
      </c>
      <c r="K72" s="20">
        <f t="shared" si="17"/>
        <v>0</v>
      </c>
      <c r="L72" s="20">
        <f t="shared" si="18"/>
        <v>0</v>
      </c>
      <c r="M72" s="21">
        <f>$F$543*L72</f>
        <v>0</v>
      </c>
      <c r="N72" s="21">
        <f aca="true" t="shared" si="19" ref="N72:N135">H72+M72</f>
        <v>4896.282084602864</v>
      </c>
      <c r="O72" s="21">
        <v>7382.97</v>
      </c>
      <c r="AD72" s="38" t="e">
        <f>#REF!-O72</f>
        <v>#REF!</v>
      </c>
      <c r="AE72" s="68" t="e">
        <f>AD72/#REF!</f>
        <v>#REF!</v>
      </c>
      <c r="AF72" s="69">
        <v>6156.847662467686</v>
      </c>
      <c r="AG72" s="70" t="e">
        <f>#REF!-AF72</f>
        <v>#REF!</v>
      </c>
      <c r="AH72" s="68" t="e">
        <f>AG72/#REF!</f>
        <v>#REF!</v>
      </c>
      <c r="AI72" s="38" t="e">
        <f>#REF!-#REF!</f>
        <v>#REF!</v>
      </c>
      <c r="AJ72" s="68" t="e">
        <f>AI72/#REF!</f>
        <v>#REF!</v>
      </c>
      <c r="AK72" s="38" t="e">
        <f>#REF!-#REF!</f>
        <v>#REF!</v>
      </c>
      <c r="AL72" s="76" t="e">
        <f>AK72/#REF!</f>
        <v>#REF!</v>
      </c>
    </row>
    <row r="73" spans="1:38" s="39" customFormat="1" ht="12.75">
      <c r="A73" s="15" t="s">
        <v>124</v>
      </c>
      <c r="B73" s="15" t="s">
        <v>125</v>
      </c>
      <c r="C73" s="32">
        <v>55</v>
      </c>
      <c r="D73" s="44">
        <v>119623.73</v>
      </c>
      <c r="E73" s="34">
        <v>8200</v>
      </c>
      <c r="F73" s="17">
        <f t="shared" si="13"/>
        <v>802.3542865853658</v>
      </c>
      <c r="G73" s="18">
        <f t="shared" si="14"/>
        <v>4.909081271857805E-05</v>
      </c>
      <c r="H73" s="19">
        <f>$B$543*G73</f>
        <v>4593.8556364183705</v>
      </c>
      <c r="I73" s="20">
        <f t="shared" si="15"/>
        <v>14.58825975609756</v>
      </c>
      <c r="J73" s="20">
        <f t="shared" si="16"/>
        <v>252.35428658536583</v>
      </c>
      <c r="K73" s="20">
        <f t="shared" si="17"/>
        <v>252.35428658536583</v>
      </c>
      <c r="L73" s="20">
        <f t="shared" si="18"/>
        <v>6.704703938215373E-05</v>
      </c>
      <c r="M73" s="21">
        <f>$F$543*L73</f>
        <v>1241.3016829168123</v>
      </c>
      <c r="N73" s="21">
        <f t="shared" si="19"/>
        <v>5835.157319335183</v>
      </c>
      <c r="O73" s="21">
        <v>8007.5</v>
      </c>
      <c r="AD73" s="38" t="e">
        <f>#REF!-O73</f>
        <v>#REF!</v>
      </c>
      <c r="AE73" s="68" t="e">
        <f>AD73/#REF!</f>
        <v>#REF!</v>
      </c>
      <c r="AF73" s="69">
        <v>7113.4239682361</v>
      </c>
      <c r="AG73" s="70" t="e">
        <f>#REF!-AF73</f>
        <v>#REF!</v>
      </c>
      <c r="AH73" s="68" t="e">
        <f>AG73/#REF!</f>
        <v>#REF!</v>
      </c>
      <c r="AI73" s="38" t="e">
        <f>#REF!-#REF!</f>
        <v>#REF!</v>
      </c>
      <c r="AJ73" s="68" t="e">
        <f>AI73/#REF!</f>
        <v>#REF!</v>
      </c>
      <c r="AK73" s="38" t="e">
        <f>#REF!-#REF!</f>
        <v>#REF!</v>
      </c>
      <c r="AL73" s="76" t="e">
        <f>AK73/#REF!</f>
        <v>#REF!</v>
      </c>
    </row>
    <row r="74" spans="1:38" s="39" customFormat="1" ht="12.75">
      <c r="A74" s="15" t="s">
        <v>126</v>
      </c>
      <c r="B74" s="15" t="s">
        <v>127</v>
      </c>
      <c r="C74" s="32">
        <v>419</v>
      </c>
      <c r="D74" s="44">
        <v>303236</v>
      </c>
      <c r="E74" s="34">
        <v>20900</v>
      </c>
      <c r="F74" s="17">
        <f t="shared" si="13"/>
        <v>6079.228899521531</v>
      </c>
      <c r="G74" s="18">
        <f t="shared" si="14"/>
        <v>0.0003719482682018764</v>
      </c>
      <c r="H74" s="19">
        <f>$B$543*G74</f>
        <v>34806.44449971809</v>
      </c>
      <c r="I74" s="20">
        <f t="shared" si="15"/>
        <v>14.5088995215311</v>
      </c>
      <c r="J74" s="20">
        <f t="shared" si="16"/>
        <v>1889.228899521531</v>
      </c>
      <c r="K74" s="20">
        <f t="shared" si="17"/>
        <v>1889.228899521531</v>
      </c>
      <c r="L74" s="20">
        <f t="shared" si="18"/>
        <v>0.000501941956849916</v>
      </c>
      <c r="M74" s="21">
        <f>$F$543*L74</f>
        <v>9292.89945545608</v>
      </c>
      <c r="N74" s="21">
        <f t="shared" si="19"/>
        <v>44099.34395517417</v>
      </c>
      <c r="O74" s="21">
        <v>60324.48</v>
      </c>
      <c r="AD74" s="38" t="e">
        <f>#REF!-O74</f>
        <v>#REF!</v>
      </c>
      <c r="AE74" s="68" t="e">
        <f>AD74/#REF!</f>
        <v>#REF!</v>
      </c>
      <c r="AF74" s="69">
        <v>63490.68594595656</v>
      </c>
      <c r="AG74" s="70" t="e">
        <f>#REF!-AF74</f>
        <v>#REF!</v>
      </c>
      <c r="AH74" s="68" t="e">
        <f>AG74/#REF!</f>
        <v>#REF!</v>
      </c>
      <c r="AI74" s="38" t="e">
        <f>#REF!-#REF!</f>
        <v>#REF!</v>
      </c>
      <c r="AJ74" s="68" t="e">
        <f>AI74/#REF!</f>
        <v>#REF!</v>
      </c>
      <c r="AK74" s="38" t="e">
        <f>#REF!-#REF!</f>
        <v>#REF!</v>
      </c>
      <c r="AL74" s="76" t="e">
        <f>AK74/#REF!</f>
        <v>#REF!</v>
      </c>
    </row>
    <row r="75" spans="1:38" s="39" customFormat="1" ht="12.75">
      <c r="A75" s="15" t="s">
        <v>128</v>
      </c>
      <c r="B75" s="15" t="s">
        <v>129</v>
      </c>
      <c r="C75" s="32">
        <v>365</v>
      </c>
      <c r="D75" s="44">
        <v>745263.15</v>
      </c>
      <c r="E75" s="34">
        <v>60850</v>
      </c>
      <c r="F75" s="17">
        <f t="shared" si="13"/>
        <v>4470.354145439605</v>
      </c>
      <c r="G75" s="18">
        <f t="shared" si="14"/>
        <v>0.0002735117413947363</v>
      </c>
      <c r="H75" s="19">
        <f>$B$543*G75</f>
        <v>25594.879881817687</v>
      </c>
      <c r="I75" s="20">
        <f t="shared" si="15"/>
        <v>12.247545603944126</v>
      </c>
      <c r="J75" s="20">
        <f t="shared" si="16"/>
        <v>820.3541454396058</v>
      </c>
      <c r="K75" s="20">
        <f t="shared" si="17"/>
        <v>820.3541454396058</v>
      </c>
      <c r="L75" s="20">
        <f t="shared" si="18"/>
        <v>0.00021795673630452185</v>
      </c>
      <c r="M75" s="21">
        <f>$F$543*L75</f>
        <v>4035.227596490601</v>
      </c>
      <c r="N75" s="21">
        <f t="shared" si="19"/>
        <v>29630.107478308288</v>
      </c>
      <c r="O75" s="21">
        <v>41179.51</v>
      </c>
      <c r="AD75" s="38" t="e">
        <f>#REF!-O75</f>
        <v>#REF!</v>
      </c>
      <c r="AE75" s="68" t="e">
        <f>AD75/#REF!</f>
        <v>#REF!</v>
      </c>
      <c r="AF75" s="69">
        <v>39204.748062431776</v>
      </c>
      <c r="AG75" s="70" t="e">
        <f>#REF!-AF75</f>
        <v>#REF!</v>
      </c>
      <c r="AH75" s="68" t="e">
        <f>AG75/#REF!</f>
        <v>#REF!</v>
      </c>
      <c r="AI75" s="38" t="e">
        <f>#REF!-#REF!</f>
        <v>#REF!</v>
      </c>
      <c r="AJ75" s="68" t="e">
        <f>AI75/#REF!</f>
        <v>#REF!</v>
      </c>
      <c r="AK75" s="38" t="e">
        <f>#REF!-#REF!</f>
        <v>#REF!</v>
      </c>
      <c r="AL75" s="76" t="e">
        <f>AK75/#REF!</f>
        <v>#REF!</v>
      </c>
    </row>
    <row r="76" spans="1:38" s="39" customFormat="1" ht="12.75">
      <c r="A76" s="15" t="s">
        <v>130</v>
      </c>
      <c r="B76" s="15" t="s">
        <v>131</v>
      </c>
      <c r="C76" s="32">
        <v>9229</v>
      </c>
      <c r="D76" s="44">
        <v>10462485.15</v>
      </c>
      <c r="E76" s="34">
        <v>515600</v>
      </c>
      <c r="F76" s="17">
        <f t="shared" si="13"/>
        <v>187273.61413760667</v>
      </c>
      <c r="G76" s="18">
        <f t="shared" si="14"/>
        <v>0.011458047987610987</v>
      </c>
      <c r="H76" s="19">
        <f>$B$543*G76</f>
        <v>1072229.5153675256</v>
      </c>
      <c r="I76" s="20">
        <f t="shared" si="15"/>
        <v>20.29186413886734</v>
      </c>
      <c r="J76" s="20">
        <f t="shared" si="16"/>
        <v>94983.61413760668</v>
      </c>
      <c r="K76" s="20">
        <f t="shared" si="17"/>
        <v>94983.61413760668</v>
      </c>
      <c r="L76" s="20">
        <f t="shared" si="18"/>
        <v>0.025235830957795646</v>
      </c>
      <c r="M76" s="21">
        <f>$F$543*L76</f>
        <v>467213.46276259207</v>
      </c>
      <c r="N76" s="21">
        <f t="shared" si="19"/>
        <v>1539442.9781301178</v>
      </c>
      <c r="O76" s="21">
        <v>2021691.61</v>
      </c>
      <c r="AD76" s="38" t="e">
        <f>#REF!-O76</f>
        <v>#REF!</v>
      </c>
      <c r="AE76" s="68" t="e">
        <f>AD76/#REF!</f>
        <v>#REF!</v>
      </c>
      <c r="AF76" s="69">
        <v>1875635.1675282805</v>
      </c>
      <c r="AG76" s="70" t="e">
        <f>#REF!-AF76</f>
        <v>#REF!</v>
      </c>
      <c r="AH76" s="68" t="e">
        <f>AG76/#REF!</f>
        <v>#REF!</v>
      </c>
      <c r="AI76" s="38" t="e">
        <f>#REF!-#REF!</f>
        <v>#REF!</v>
      </c>
      <c r="AJ76" s="68" t="e">
        <f>AI76/#REF!</f>
        <v>#REF!</v>
      </c>
      <c r="AK76" s="38" t="e">
        <f>#REF!-#REF!</f>
        <v>#REF!</v>
      </c>
      <c r="AL76" s="76" t="e">
        <f>AK76/#REF!</f>
        <v>#REF!</v>
      </c>
    </row>
    <row r="77" spans="1:38" s="39" customFormat="1" ht="12.75">
      <c r="A77" s="15" t="s">
        <v>132</v>
      </c>
      <c r="B77" s="15" t="s">
        <v>133</v>
      </c>
      <c r="C77" s="32">
        <v>189</v>
      </c>
      <c r="D77" s="44">
        <v>169356.46</v>
      </c>
      <c r="E77" s="34">
        <v>10700</v>
      </c>
      <c r="F77" s="17">
        <f t="shared" si="13"/>
        <v>2991.436536448598</v>
      </c>
      <c r="G77" s="18">
        <f t="shared" si="14"/>
        <v>0.0001830264425896922</v>
      </c>
      <c r="H77" s="19">
        <f>$B$543*G77</f>
        <v>17127.381038164553</v>
      </c>
      <c r="I77" s="20">
        <f t="shared" si="15"/>
        <v>15.827706542056074</v>
      </c>
      <c r="J77" s="20">
        <f t="shared" si="16"/>
        <v>1101.436536448598</v>
      </c>
      <c r="K77" s="20">
        <f t="shared" si="17"/>
        <v>1101.436536448598</v>
      </c>
      <c r="L77" s="20">
        <f t="shared" si="18"/>
        <v>0.0002926364352096353</v>
      </c>
      <c r="M77" s="21">
        <f>$F$543*L77</f>
        <v>5417.839517686224</v>
      </c>
      <c r="N77" s="21">
        <f t="shared" si="19"/>
        <v>22545.220555850778</v>
      </c>
      <c r="O77" s="21">
        <v>26837.41</v>
      </c>
      <c r="AD77" s="38" t="e">
        <f>#REF!-O77</f>
        <v>#REF!</v>
      </c>
      <c r="AE77" s="68" t="e">
        <f>AD77/#REF!</f>
        <v>#REF!</v>
      </c>
      <c r="AF77" s="69">
        <v>27404.60064343653</v>
      </c>
      <c r="AG77" s="70" t="e">
        <f>#REF!-AF77</f>
        <v>#REF!</v>
      </c>
      <c r="AH77" s="68" t="e">
        <f>AG77/#REF!</f>
        <v>#REF!</v>
      </c>
      <c r="AI77" s="38" t="e">
        <f>#REF!-#REF!</f>
        <v>#REF!</v>
      </c>
      <c r="AJ77" s="68" t="e">
        <f>AI77/#REF!</f>
        <v>#REF!</v>
      </c>
      <c r="AK77" s="38" t="e">
        <f>#REF!-#REF!</f>
        <v>#REF!</v>
      </c>
      <c r="AL77" s="76" t="e">
        <f>AK77/#REF!</f>
        <v>#REF!</v>
      </c>
    </row>
    <row r="78" spans="1:38" s="39" customFormat="1" ht="12.75">
      <c r="A78" s="15" t="s">
        <v>134</v>
      </c>
      <c r="B78" s="15" t="s">
        <v>135</v>
      </c>
      <c r="C78" s="32">
        <v>814</v>
      </c>
      <c r="D78" s="44">
        <v>814101.74</v>
      </c>
      <c r="E78" s="34">
        <v>61250</v>
      </c>
      <c r="F78" s="17">
        <f t="shared" si="13"/>
        <v>10819.245981387756</v>
      </c>
      <c r="G78" s="18">
        <f t="shared" si="14"/>
        <v>0.0006619589215244079</v>
      </c>
      <c r="H78" s="19">
        <f>$B$543*G78</f>
        <v>61945.27151455174</v>
      </c>
      <c r="I78" s="20">
        <f t="shared" si="15"/>
        <v>13.291456979591837</v>
      </c>
      <c r="J78" s="20">
        <f t="shared" si="16"/>
        <v>2679.2459813877554</v>
      </c>
      <c r="K78" s="20">
        <f t="shared" si="17"/>
        <v>2679.2459813877554</v>
      </c>
      <c r="L78" s="20">
        <f t="shared" si="18"/>
        <v>0.0007118385554660086</v>
      </c>
      <c r="M78" s="21">
        <f>$F$543*L78</f>
        <v>13178.902528844896</v>
      </c>
      <c r="N78" s="21">
        <f t="shared" si="19"/>
        <v>75124.17404339663</v>
      </c>
      <c r="O78" s="21">
        <v>92671.65</v>
      </c>
      <c r="AD78" s="38" t="e">
        <f>#REF!-O78</f>
        <v>#REF!</v>
      </c>
      <c r="AE78" s="68" t="e">
        <f>AD78/#REF!</f>
        <v>#REF!</v>
      </c>
      <c r="AF78" s="69">
        <v>94047.72422361198</v>
      </c>
      <c r="AG78" s="70" t="e">
        <f>#REF!-AF78</f>
        <v>#REF!</v>
      </c>
      <c r="AH78" s="68" t="e">
        <f>AG78/#REF!</f>
        <v>#REF!</v>
      </c>
      <c r="AI78" s="38" t="e">
        <f>#REF!-#REF!</f>
        <v>#REF!</v>
      </c>
      <c r="AJ78" s="68" t="e">
        <f>AI78/#REF!</f>
        <v>#REF!</v>
      </c>
      <c r="AK78" s="38" t="e">
        <f>#REF!-#REF!</f>
        <v>#REF!</v>
      </c>
      <c r="AL78" s="76" t="e">
        <f>AK78/#REF!</f>
        <v>#REF!</v>
      </c>
    </row>
    <row r="79" spans="1:38" s="39" customFormat="1" ht="12.75">
      <c r="A79" s="15" t="s">
        <v>136</v>
      </c>
      <c r="B79" s="15" t="s">
        <v>137</v>
      </c>
      <c r="C79" s="32">
        <v>542</v>
      </c>
      <c r="D79" s="44">
        <v>268030.06</v>
      </c>
      <c r="E79" s="34">
        <v>28000</v>
      </c>
      <c r="F79" s="17">
        <f t="shared" si="13"/>
        <v>5188.296161428571</v>
      </c>
      <c r="G79" s="18">
        <f t="shared" si="14"/>
        <v>0.00031743791919295624</v>
      </c>
      <c r="H79" s="19">
        <f>$B$543*G79</f>
        <v>29705.43557013902</v>
      </c>
      <c r="I79" s="20">
        <f t="shared" si="15"/>
        <v>9.572502142857143</v>
      </c>
      <c r="J79" s="20">
        <f t="shared" si="16"/>
        <v>-231.70383857142846</v>
      </c>
      <c r="K79" s="20">
        <f t="shared" si="17"/>
        <v>0</v>
      </c>
      <c r="L79" s="20">
        <f t="shared" si="18"/>
        <v>0</v>
      </c>
      <c r="M79" s="21">
        <f>$F$543*L79</f>
        <v>0</v>
      </c>
      <c r="N79" s="21">
        <f t="shared" si="19"/>
        <v>29705.43557013902</v>
      </c>
      <c r="O79" s="21">
        <v>32885.31</v>
      </c>
      <c r="AD79" s="38" t="e">
        <f>#REF!-O79</f>
        <v>#REF!</v>
      </c>
      <c r="AE79" s="68" t="e">
        <f>AD79/#REF!</f>
        <v>#REF!</v>
      </c>
      <c r="AF79" s="69">
        <v>33973.34516667358</v>
      </c>
      <c r="AG79" s="70" t="e">
        <f>#REF!-AF79</f>
        <v>#REF!</v>
      </c>
      <c r="AH79" s="68" t="e">
        <f>AG79/#REF!</f>
        <v>#REF!</v>
      </c>
      <c r="AI79" s="38" t="e">
        <f>#REF!-#REF!</f>
        <v>#REF!</v>
      </c>
      <c r="AJ79" s="68" t="e">
        <f>AI79/#REF!</f>
        <v>#REF!</v>
      </c>
      <c r="AK79" s="38" t="e">
        <f>#REF!-#REF!</f>
        <v>#REF!</v>
      </c>
      <c r="AL79" s="76" t="e">
        <f>AK79/#REF!</f>
        <v>#REF!</v>
      </c>
    </row>
    <row r="80" spans="1:38" s="39" customFormat="1" ht="12.75">
      <c r="A80" s="15" t="s">
        <v>138</v>
      </c>
      <c r="B80" s="15" t="s">
        <v>139</v>
      </c>
      <c r="C80" s="32">
        <v>271</v>
      </c>
      <c r="D80" s="44">
        <v>131643.21</v>
      </c>
      <c r="E80" s="34">
        <v>16100</v>
      </c>
      <c r="F80" s="17">
        <f t="shared" si="13"/>
        <v>2215.8577583850933</v>
      </c>
      <c r="G80" s="18">
        <f t="shared" si="14"/>
        <v>0.00013557384816977283</v>
      </c>
      <c r="H80" s="19">
        <f>$B$543*G80</f>
        <v>12686.82778050531</v>
      </c>
      <c r="I80" s="20">
        <f t="shared" si="15"/>
        <v>8.176596894409938</v>
      </c>
      <c r="J80" s="20">
        <f t="shared" si="16"/>
        <v>-494.14224161490677</v>
      </c>
      <c r="K80" s="20">
        <f t="shared" si="17"/>
        <v>0</v>
      </c>
      <c r="L80" s="20">
        <f t="shared" si="18"/>
        <v>0</v>
      </c>
      <c r="M80" s="21">
        <f>$F$543*L80</f>
        <v>0</v>
      </c>
      <c r="N80" s="21">
        <f t="shared" si="19"/>
        <v>12686.82778050531</v>
      </c>
      <c r="O80" s="21">
        <v>17712.1</v>
      </c>
      <c r="AD80" s="38" t="e">
        <f>#REF!-O80</f>
        <v>#REF!</v>
      </c>
      <c r="AE80" s="68" t="e">
        <f>AD80/#REF!</f>
        <v>#REF!</v>
      </c>
      <c r="AF80" s="69">
        <v>14447.018366828132</v>
      </c>
      <c r="AG80" s="70" t="e">
        <f>#REF!-AF80</f>
        <v>#REF!</v>
      </c>
      <c r="AH80" s="68" t="e">
        <f>AG80/#REF!</f>
        <v>#REF!</v>
      </c>
      <c r="AI80" s="38" t="e">
        <f>#REF!-#REF!</f>
        <v>#REF!</v>
      </c>
      <c r="AJ80" s="68" t="e">
        <f>AI80/#REF!</f>
        <v>#REF!</v>
      </c>
      <c r="AK80" s="38" t="e">
        <f>#REF!-#REF!</f>
        <v>#REF!</v>
      </c>
      <c r="AL80" s="76" t="e">
        <f>AK80/#REF!</f>
        <v>#REF!</v>
      </c>
    </row>
    <row r="81" spans="1:38" s="39" customFormat="1" ht="12.75">
      <c r="A81" s="15" t="s">
        <v>140</v>
      </c>
      <c r="B81" s="15" t="s">
        <v>141</v>
      </c>
      <c r="C81" s="32">
        <v>858</v>
      </c>
      <c r="D81" s="44">
        <v>566354.94</v>
      </c>
      <c r="E81" s="34">
        <v>43350</v>
      </c>
      <c r="F81" s="17">
        <f t="shared" si="13"/>
        <v>11209.516459515571</v>
      </c>
      <c r="G81" s="18">
        <f t="shared" si="14"/>
        <v>0.0006858370203539131</v>
      </c>
      <c r="H81" s="19">
        <f>$B$543*G81</f>
        <v>64179.75354530788</v>
      </c>
      <c r="I81" s="20">
        <f t="shared" si="15"/>
        <v>13.064704498269895</v>
      </c>
      <c r="J81" s="20">
        <f t="shared" si="16"/>
        <v>2629.51645951557</v>
      </c>
      <c r="K81" s="20">
        <f t="shared" si="17"/>
        <v>2629.51645951557</v>
      </c>
      <c r="L81" s="20">
        <f t="shared" si="18"/>
        <v>0.0006986261101513847</v>
      </c>
      <c r="M81" s="21">
        <f>$F$543*L81</f>
        <v>12934.288735967199</v>
      </c>
      <c r="N81" s="21">
        <f t="shared" si="19"/>
        <v>77114.04228127508</v>
      </c>
      <c r="O81" s="21">
        <v>98856.39</v>
      </c>
      <c r="AD81" s="38" t="e">
        <f>#REF!-O81</f>
        <v>#REF!</v>
      </c>
      <c r="AE81" s="68" t="e">
        <f>AD81/#REF!</f>
        <v>#REF!</v>
      </c>
      <c r="AF81" s="69">
        <v>91331.58387136529</v>
      </c>
      <c r="AG81" s="70" t="e">
        <f>#REF!-AF81</f>
        <v>#REF!</v>
      </c>
      <c r="AH81" s="68" t="e">
        <f>AG81/#REF!</f>
        <v>#REF!</v>
      </c>
      <c r="AI81" s="38" t="e">
        <f>#REF!-#REF!</f>
        <v>#REF!</v>
      </c>
      <c r="AJ81" s="68" t="e">
        <f>AI81/#REF!</f>
        <v>#REF!</v>
      </c>
      <c r="AK81" s="38" t="e">
        <f>#REF!-#REF!</f>
        <v>#REF!</v>
      </c>
      <c r="AL81" s="76" t="e">
        <f>AK81/#REF!</f>
        <v>#REF!</v>
      </c>
    </row>
    <row r="82" spans="1:38" s="39" customFormat="1" ht="12.75">
      <c r="A82" s="15" t="s">
        <v>142</v>
      </c>
      <c r="B82" s="15" t="s">
        <v>143</v>
      </c>
      <c r="C82" s="32">
        <v>444</v>
      </c>
      <c r="D82" s="44">
        <v>286001.63</v>
      </c>
      <c r="E82" s="34">
        <v>18100</v>
      </c>
      <c r="F82" s="17">
        <f t="shared" si="13"/>
        <v>7015.730592265194</v>
      </c>
      <c r="G82" s="18">
        <f t="shared" si="14"/>
        <v>0.00042924668359984675</v>
      </c>
      <c r="H82" s="19">
        <f>$B$543*G82</f>
        <v>40168.35712566639</v>
      </c>
      <c r="I82" s="20">
        <f t="shared" si="15"/>
        <v>15.80119502762431</v>
      </c>
      <c r="J82" s="20">
        <f t="shared" si="16"/>
        <v>2575.7305922651935</v>
      </c>
      <c r="K82" s="20">
        <f t="shared" si="17"/>
        <v>2575.7305922651935</v>
      </c>
      <c r="L82" s="20">
        <f t="shared" si="18"/>
        <v>0.000684335950041426</v>
      </c>
      <c r="M82" s="21">
        <f>$F$543*L82</f>
        <v>12669.722247169126</v>
      </c>
      <c r="N82" s="21">
        <f t="shared" si="19"/>
        <v>52838.07937283552</v>
      </c>
      <c r="O82" s="21">
        <v>57721.26</v>
      </c>
      <c r="AD82" s="38" t="e">
        <f>#REF!-O82</f>
        <v>#REF!</v>
      </c>
      <c r="AE82" s="68" t="e">
        <f>AD82/#REF!</f>
        <v>#REF!</v>
      </c>
      <c r="AF82" s="69">
        <v>64513.11738804616</v>
      </c>
      <c r="AG82" s="70" t="e">
        <f>#REF!-AF82</f>
        <v>#REF!</v>
      </c>
      <c r="AH82" s="68" t="e">
        <f>AG82/#REF!</f>
        <v>#REF!</v>
      </c>
      <c r="AI82" s="38" t="e">
        <f>#REF!-#REF!</f>
        <v>#REF!</v>
      </c>
      <c r="AJ82" s="68" t="e">
        <f>AI82/#REF!</f>
        <v>#REF!</v>
      </c>
      <c r="AK82" s="38" t="e">
        <f>#REF!-#REF!</f>
        <v>#REF!</v>
      </c>
      <c r="AL82" s="76" t="e">
        <f>AK82/#REF!</f>
        <v>#REF!</v>
      </c>
    </row>
    <row r="83" spans="1:38" s="39" customFormat="1" ht="12.75">
      <c r="A83" s="15" t="s">
        <v>144</v>
      </c>
      <c r="B83" s="15" t="s">
        <v>145</v>
      </c>
      <c r="C83" s="32">
        <v>234</v>
      </c>
      <c r="D83" s="44">
        <v>191984.82</v>
      </c>
      <c r="E83" s="34">
        <v>14750</v>
      </c>
      <c r="F83" s="17">
        <f t="shared" si="13"/>
        <v>3045.72528</v>
      </c>
      <c r="G83" s="18">
        <f t="shared" si="14"/>
        <v>0.00018634801584849631</v>
      </c>
      <c r="H83" s="19">
        <f>$B$543*G83</f>
        <v>17438.20962689067</v>
      </c>
      <c r="I83" s="20">
        <f t="shared" si="15"/>
        <v>13.015920000000001</v>
      </c>
      <c r="J83" s="20">
        <f t="shared" si="16"/>
        <v>705.7252800000003</v>
      </c>
      <c r="K83" s="20">
        <f t="shared" si="17"/>
        <v>705.7252800000003</v>
      </c>
      <c r="L83" s="20">
        <f t="shared" si="18"/>
        <v>0.0001875014341202216</v>
      </c>
      <c r="M83" s="21">
        <f>$F$543*L83</f>
        <v>3471.381404272686</v>
      </c>
      <c r="N83" s="21">
        <f t="shared" si="19"/>
        <v>20909.591031163356</v>
      </c>
      <c r="O83" s="21">
        <v>28133</v>
      </c>
      <c r="AD83" s="38" t="e">
        <f>#REF!-O83</f>
        <v>#REF!</v>
      </c>
      <c r="AE83" s="68" t="e">
        <f>AD83/#REF!</f>
        <v>#REF!</v>
      </c>
      <c r="AF83" s="69">
        <v>27814.73646004643</v>
      </c>
      <c r="AG83" s="70" t="e">
        <f>#REF!-AF83</f>
        <v>#REF!</v>
      </c>
      <c r="AH83" s="68" t="e">
        <f>AG83/#REF!</f>
        <v>#REF!</v>
      </c>
      <c r="AI83" s="38" t="e">
        <f>#REF!-#REF!</f>
        <v>#REF!</v>
      </c>
      <c r="AJ83" s="68" t="e">
        <f>AI83/#REF!</f>
        <v>#REF!</v>
      </c>
      <c r="AK83" s="38" t="e">
        <f>#REF!-#REF!</f>
        <v>#REF!</v>
      </c>
      <c r="AL83" s="76" t="e">
        <f>AK83/#REF!</f>
        <v>#REF!</v>
      </c>
    </row>
    <row r="84" spans="1:38" s="39" customFormat="1" ht="12.75">
      <c r="A84" s="15" t="s">
        <v>146</v>
      </c>
      <c r="B84" s="15" t="s">
        <v>147</v>
      </c>
      <c r="C84" s="32">
        <v>2439</v>
      </c>
      <c r="D84" s="44">
        <v>1208786.37</v>
      </c>
      <c r="E84" s="34">
        <v>66600</v>
      </c>
      <c r="F84" s="17">
        <f t="shared" si="13"/>
        <v>44267.71706351352</v>
      </c>
      <c r="G84" s="18">
        <f t="shared" si="14"/>
        <v>0.002708452169044073</v>
      </c>
      <c r="H84" s="19">
        <f>$B$543*G84</f>
        <v>253453.49921298015</v>
      </c>
      <c r="I84" s="20">
        <f t="shared" si="15"/>
        <v>18.149945495495498</v>
      </c>
      <c r="J84" s="20">
        <f t="shared" si="16"/>
        <v>19877.71706351352</v>
      </c>
      <c r="K84" s="20">
        <f t="shared" si="17"/>
        <v>19877.71706351352</v>
      </c>
      <c r="L84" s="20">
        <f t="shared" si="18"/>
        <v>0.005281234160188768</v>
      </c>
      <c r="M84" s="21">
        <f>$F$543*L84</f>
        <v>97776.20177312432</v>
      </c>
      <c r="N84" s="21">
        <f t="shared" si="19"/>
        <v>351229.7009861045</v>
      </c>
      <c r="O84" s="21">
        <v>420780.67</v>
      </c>
      <c r="AD84" s="38" t="e">
        <f>#REF!-O84</f>
        <v>#REF!</v>
      </c>
      <c r="AE84" s="68" t="e">
        <f>AD84/#REF!</f>
        <v>#REF!</v>
      </c>
      <c r="AF84" s="69">
        <v>424281.0939617683</v>
      </c>
      <c r="AG84" s="70" t="e">
        <f>#REF!-AF84</f>
        <v>#REF!</v>
      </c>
      <c r="AH84" s="68" t="e">
        <f>AG84/#REF!</f>
        <v>#REF!</v>
      </c>
      <c r="AI84" s="38" t="e">
        <f>#REF!-#REF!</f>
        <v>#REF!</v>
      </c>
      <c r="AJ84" s="68" t="e">
        <f>AI84/#REF!</f>
        <v>#REF!</v>
      </c>
      <c r="AK84" s="38" t="e">
        <f>#REF!-#REF!</f>
        <v>#REF!</v>
      </c>
      <c r="AL84" s="76" t="e">
        <f>AK84/#REF!</f>
        <v>#REF!</v>
      </c>
    </row>
    <row r="85" spans="1:38" s="39" customFormat="1" ht="12.75">
      <c r="A85" s="15" t="s">
        <v>148</v>
      </c>
      <c r="B85" s="15" t="s">
        <v>149</v>
      </c>
      <c r="C85" s="32">
        <v>239</v>
      </c>
      <c r="D85" s="44">
        <v>213372.74</v>
      </c>
      <c r="E85" s="34">
        <v>13350</v>
      </c>
      <c r="F85" s="17">
        <f t="shared" si="13"/>
        <v>3819.931450187266</v>
      </c>
      <c r="G85" s="18">
        <f t="shared" si="14"/>
        <v>0.00023371662936706692</v>
      </c>
      <c r="H85" s="19">
        <f>$B$543*G85</f>
        <v>21870.904058923534</v>
      </c>
      <c r="I85" s="20">
        <f t="shared" si="15"/>
        <v>15.982976779026217</v>
      </c>
      <c r="J85" s="20">
        <f t="shared" si="16"/>
        <v>1429.931450187266</v>
      </c>
      <c r="K85" s="20">
        <f t="shared" si="17"/>
        <v>1429.931450187266</v>
      </c>
      <c r="L85" s="20">
        <f t="shared" si="18"/>
        <v>0.00037991298484265783</v>
      </c>
      <c r="M85" s="21">
        <f>$F$543*L85</f>
        <v>7033.668179726745</v>
      </c>
      <c r="N85" s="21">
        <f t="shared" si="19"/>
        <v>28904.57223865028</v>
      </c>
      <c r="O85" s="21">
        <v>35476.44</v>
      </c>
      <c r="AD85" s="38" t="e">
        <f>#REF!-O85</f>
        <v>#REF!</v>
      </c>
      <c r="AE85" s="68" t="e">
        <f>AD85/#REF!</f>
        <v>#REF!</v>
      </c>
      <c r="AF85" s="69">
        <v>39944.19009572477</v>
      </c>
      <c r="AG85" s="70" t="e">
        <f>#REF!-AF85</f>
        <v>#REF!</v>
      </c>
      <c r="AH85" s="68" t="e">
        <f>AG85/#REF!</f>
        <v>#REF!</v>
      </c>
      <c r="AI85" s="38" t="e">
        <f>#REF!-#REF!</f>
        <v>#REF!</v>
      </c>
      <c r="AJ85" s="68" t="e">
        <f>AI85/#REF!</f>
        <v>#REF!</v>
      </c>
      <c r="AK85" s="38" t="e">
        <f>#REF!-#REF!</f>
        <v>#REF!</v>
      </c>
      <c r="AL85" s="76" t="e">
        <f>AK85/#REF!</f>
        <v>#REF!</v>
      </c>
    </row>
    <row r="86" spans="1:38" s="39" customFormat="1" ht="12.75">
      <c r="A86" s="15" t="s">
        <v>150</v>
      </c>
      <c r="B86" s="15" t="s">
        <v>151</v>
      </c>
      <c r="C86" s="32">
        <v>547</v>
      </c>
      <c r="D86" s="44">
        <v>356353.03</v>
      </c>
      <c r="E86" s="34">
        <v>33000</v>
      </c>
      <c r="F86" s="17">
        <f t="shared" si="13"/>
        <v>5906.821436666667</v>
      </c>
      <c r="G86" s="18">
        <f t="shared" si="14"/>
        <v>0.0003613997828110741</v>
      </c>
      <c r="H86" s="19">
        <f>$B$543*G86</f>
        <v>33819.33069196735</v>
      </c>
      <c r="I86" s="20">
        <f t="shared" si="15"/>
        <v>10.798576666666667</v>
      </c>
      <c r="J86" s="20">
        <f t="shared" si="16"/>
        <v>436.82143666666707</v>
      </c>
      <c r="K86" s="20">
        <f t="shared" si="17"/>
        <v>436.82143666666707</v>
      </c>
      <c r="L86" s="20">
        <f t="shared" si="18"/>
        <v>0.00011605740668586449</v>
      </c>
      <c r="M86" s="21">
        <f>$F$543*L86</f>
        <v>2148.6743570137464</v>
      </c>
      <c r="N86" s="21">
        <f t="shared" si="19"/>
        <v>35968.0050489811</v>
      </c>
      <c r="O86" s="21">
        <v>47563.23</v>
      </c>
      <c r="AD86" s="38" t="e">
        <f>#REF!-O86</f>
        <v>#REF!</v>
      </c>
      <c r="AE86" s="68" t="e">
        <f>AD86/#REF!</f>
        <v>#REF!</v>
      </c>
      <c r="AF86" s="69">
        <v>44401.954869661095</v>
      </c>
      <c r="AG86" s="70" t="e">
        <f>#REF!-AF86</f>
        <v>#REF!</v>
      </c>
      <c r="AH86" s="68" t="e">
        <f>AG86/#REF!</f>
        <v>#REF!</v>
      </c>
      <c r="AI86" s="38" t="e">
        <f>#REF!-#REF!</f>
        <v>#REF!</v>
      </c>
      <c r="AJ86" s="68" t="e">
        <f>AI86/#REF!</f>
        <v>#REF!</v>
      </c>
      <c r="AK86" s="38" t="e">
        <f>#REF!-#REF!</f>
        <v>#REF!</v>
      </c>
      <c r="AL86" s="76" t="e">
        <f>AK86/#REF!</f>
        <v>#REF!</v>
      </c>
    </row>
    <row r="87" spans="1:38" s="39" customFormat="1" ht="12.75">
      <c r="A87" s="15" t="s">
        <v>152</v>
      </c>
      <c r="B87" s="15" t="s">
        <v>153</v>
      </c>
      <c r="C87" s="32">
        <v>1610</v>
      </c>
      <c r="D87" s="44">
        <v>1101564.3</v>
      </c>
      <c r="E87" s="34">
        <v>57650</v>
      </c>
      <c r="F87" s="17">
        <f t="shared" si="13"/>
        <v>30763.547666955772</v>
      </c>
      <c r="G87" s="18">
        <f t="shared" si="14"/>
        <v>0.0018822203387292519</v>
      </c>
      <c r="H87" s="19">
        <f>$B$543*G87</f>
        <v>176135.77843213032</v>
      </c>
      <c r="I87" s="20">
        <f t="shared" si="15"/>
        <v>19.107793581960106</v>
      </c>
      <c r="J87" s="20">
        <f t="shared" si="16"/>
        <v>14663.54766695577</v>
      </c>
      <c r="K87" s="20">
        <f t="shared" si="17"/>
        <v>14663.54766695577</v>
      </c>
      <c r="L87" s="20">
        <f t="shared" si="18"/>
        <v>0.0038959015565439787</v>
      </c>
      <c r="M87" s="21">
        <f>$F$543*L87</f>
        <v>72128.30280323296</v>
      </c>
      <c r="N87" s="21">
        <f t="shared" si="19"/>
        <v>248264.08123536326</v>
      </c>
      <c r="O87" s="21">
        <v>274010.44</v>
      </c>
      <c r="AD87" s="38" t="e">
        <f>#REF!-O87</f>
        <v>#REF!</v>
      </c>
      <c r="AE87" s="68" t="e">
        <f>AD87/#REF!</f>
        <v>#REF!</v>
      </c>
      <c r="AF87" s="69">
        <v>329102.2024902586</v>
      </c>
      <c r="AG87" s="70" t="e">
        <f>#REF!-AF87</f>
        <v>#REF!</v>
      </c>
      <c r="AH87" s="68" t="e">
        <f>AG87/#REF!</f>
        <v>#REF!</v>
      </c>
      <c r="AI87" s="38" t="e">
        <f>#REF!-#REF!</f>
        <v>#REF!</v>
      </c>
      <c r="AJ87" s="68" t="e">
        <f>AI87/#REF!</f>
        <v>#REF!</v>
      </c>
      <c r="AK87" s="38" t="e">
        <f>#REF!-#REF!</f>
        <v>#REF!</v>
      </c>
      <c r="AL87" s="76" t="e">
        <f>AK87/#REF!</f>
        <v>#REF!</v>
      </c>
    </row>
    <row r="88" spans="1:38" s="39" customFormat="1" ht="12.75">
      <c r="A88" s="15" t="s">
        <v>154</v>
      </c>
      <c r="B88" s="15" t="s">
        <v>155</v>
      </c>
      <c r="C88" s="32">
        <v>561</v>
      </c>
      <c r="D88" s="44">
        <v>417227</v>
      </c>
      <c r="E88" s="34">
        <v>26550</v>
      </c>
      <c r="F88" s="17">
        <f t="shared" si="13"/>
        <v>8815.982937853107</v>
      </c>
      <c r="G88" s="18">
        <f t="shared" si="14"/>
        <v>0.000539392353936506</v>
      </c>
      <c r="H88" s="19">
        <f>$B$543*G88</f>
        <v>50475.64845946116</v>
      </c>
      <c r="I88" s="20">
        <f t="shared" si="15"/>
        <v>15.714764595103578</v>
      </c>
      <c r="J88" s="20">
        <f t="shared" si="16"/>
        <v>3205.982937853107</v>
      </c>
      <c r="K88" s="20">
        <f t="shared" si="17"/>
        <v>3205.982937853107</v>
      </c>
      <c r="L88" s="20">
        <f t="shared" si="18"/>
        <v>0.0008517852706260127</v>
      </c>
      <c r="M88" s="21">
        <f>$F$543*L88</f>
        <v>15769.860976042668</v>
      </c>
      <c r="N88" s="21">
        <f t="shared" si="19"/>
        <v>66245.50943550383</v>
      </c>
      <c r="O88" s="21">
        <v>82643.28</v>
      </c>
      <c r="AD88" s="38" t="e">
        <f>#REF!-O88</f>
        <v>#REF!</v>
      </c>
      <c r="AE88" s="68" t="e">
        <f>AD88/#REF!</f>
        <v>#REF!</v>
      </c>
      <c r="AF88" s="69">
        <v>84057.92948208243</v>
      </c>
      <c r="AG88" s="70" t="e">
        <f>#REF!-AF88</f>
        <v>#REF!</v>
      </c>
      <c r="AH88" s="68" t="e">
        <f>AG88/#REF!</f>
        <v>#REF!</v>
      </c>
      <c r="AI88" s="38" t="e">
        <f>#REF!-#REF!</f>
        <v>#REF!</v>
      </c>
      <c r="AJ88" s="68" t="e">
        <f>AI88/#REF!</f>
        <v>#REF!</v>
      </c>
      <c r="AK88" s="38" t="e">
        <f>#REF!-#REF!</f>
        <v>#REF!</v>
      </c>
      <c r="AL88" s="76" t="e">
        <f>AK88/#REF!</f>
        <v>#REF!</v>
      </c>
    </row>
    <row r="89" spans="1:38" s="39" customFormat="1" ht="12.75">
      <c r="A89" s="15" t="s">
        <v>156</v>
      </c>
      <c r="B89" s="15" t="s">
        <v>157</v>
      </c>
      <c r="C89" s="32">
        <v>71</v>
      </c>
      <c r="D89" s="44">
        <v>109618</v>
      </c>
      <c r="E89" s="34">
        <v>14900</v>
      </c>
      <c r="F89" s="17">
        <f t="shared" si="13"/>
        <v>522.3408053691276</v>
      </c>
      <c r="G89" s="18">
        <f t="shared" si="14"/>
        <v>3.195861863064764E-05</v>
      </c>
      <c r="H89" s="19">
        <f>$B$543*G89</f>
        <v>2990.6467666400117</v>
      </c>
      <c r="I89" s="20">
        <f t="shared" si="15"/>
        <v>7.356912751677853</v>
      </c>
      <c r="J89" s="20">
        <f t="shared" si="16"/>
        <v>-187.65919463087246</v>
      </c>
      <c r="K89" s="20">
        <f t="shared" si="17"/>
        <v>0</v>
      </c>
      <c r="L89" s="20">
        <f t="shared" si="18"/>
        <v>0</v>
      </c>
      <c r="M89" s="21">
        <f>$F$543*L89</f>
        <v>0</v>
      </c>
      <c r="N89" s="21">
        <f t="shared" si="19"/>
        <v>2990.6467666400117</v>
      </c>
      <c r="O89" s="21">
        <v>5211.52</v>
      </c>
      <c r="AD89" s="38" t="e">
        <f>#REF!-O89</f>
        <v>#REF!</v>
      </c>
      <c r="AE89" s="68" t="e">
        <f>AD89/#REF!</f>
        <v>#REF!</v>
      </c>
      <c r="AF89" s="69">
        <v>3694.7390384411196</v>
      </c>
      <c r="AG89" s="70" t="e">
        <f>#REF!-AF89</f>
        <v>#REF!</v>
      </c>
      <c r="AH89" s="68" t="e">
        <f>AG89/#REF!</f>
        <v>#REF!</v>
      </c>
      <c r="AI89" s="38" t="e">
        <f>#REF!-#REF!</f>
        <v>#REF!</v>
      </c>
      <c r="AJ89" s="68" t="e">
        <f>AI89/#REF!</f>
        <v>#REF!</v>
      </c>
      <c r="AK89" s="38" t="e">
        <f>#REF!-#REF!</f>
        <v>#REF!</v>
      </c>
      <c r="AL89" s="76" t="e">
        <f>AK89/#REF!</f>
        <v>#REF!</v>
      </c>
    </row>
    <row r="90" spans="1:38" s="39" customFormat="1" ht="12.75">
      <c r="A90" s="15" t="s">
        <v>158</v>
      </c>
      <c r="B90" s="15" t="s">
        <v>159</v>
      </c>
      <c r="C90" s="32">
        <v>202</v>
      </c>
      <c r="D90" s="44">
        <v>383625.32</v>
      </c>
      <c r="E90" s="34">
        <v>34750</v>
      </c>
      <c r="F90" s="17">
        <f>D90/E90*C90</f>
        <v>2229.994665899281</v>
      </c>
      <c r="G90" s="18">
        <f>F90/$F$533</f>
        <v>0.00013643879310843866</v>
      </c>
      <c r="H90" s="19">
        <f>$B$543*G90</f>
        <v>12767.768224585141</v>
      </c>
      <c r="I90" s="20">
        <f t="shared" si="15"/>
        <v>11.039577553956835</v>
      </c>
      <c r="J90" s="20">
        <f>(I90-10)*C90</f>
        <v>209.99466589928076</v>
      </c>
      <c r="K90" s="20">
        <f>IF(J90&gt;0,J90,0)</f>
        <v>209.99466589928076</v>
      </c>
      <c r="L90" s="20">
        <f>K90/$K$533</f>
        <v>5.579267475541179E-05</v>
      </c>
      <c r="M90" s="21">
        <f>$F$543*L90</f>
        <v>1032.9395854987913</v>
      </c>
      <c r="N90" s="21">
        <f t="shared" si="19"/>
        <v>13800.707810083932</v>
      </c>
      <c r="O90" s="21">
        <v>18100.52</v>
      </c>
      <c r="AD90" s="38" t="e">
        <f>#REF!-O90</f>
        <v>#REF!</v>
      </c>
      <c r="AE90" s="68" t="e">
        <f>AD90/#REF!</f>
        <v>#REF!</v>
      </c>
      <c r="AF90" s="69">
        <v>18484.630819239508</v>
      </c>
      <c r="AG90" s="70" t="e">
        <f>#REF!-AF90</f>
        <v>#REF!</v>
      </c>
      <c r="AH90" s="68" t="e">
        <f>AG90/#REF!</f>
        <v>#REF!</v>
      </c>
      <c r="AI90" s="38" t="e">
        <f>#REF!-#REF!</f>
        <v>#REF!</v>
      </c>
      <c r="AJ90" s="68" t="e">
        <f>AI90/#REF!</f>
        <v>#REF!</v>
      </c>
      <c r="AK90" s="38" t="e">
        <f>#REF!-#REF!</f>
        <v>#REF!</v>
      </c>
      <c r="AL90" s="76" t="e">
        <f>AK90/#REF!</f>
        <v>#REF!</v>
      </c>
    </row>
    <row r="91" spans="1:38" s="39" customFormat="1" ht="12.75">
      <c r="A91" s="15" t="s">
        <v>160</v>
      </c>
      <c r="B91" s="15" t="s">
        <v>161</v>
      </c>
      <c r="C91" s="32">
        <v>187</v>
      </c>
      <c r="D91" s="44">
        <v>366119.4</v>
      </c>
      <c r="E91" s="34">
        <v>33250</v>
      </c>
      <c r="F91" s="17">
        <f>D91/E91*C91</f>
        <v>2059.0775278195492</v>
      </c>
      <c r="G91" s="18">
        <f>F91/$F$533</f>
        <v>0.0001259814909463535</v>
      </c>
      <c r="H91" s="19">
        <f>$B$543*G91</f>
        <v>11789.187227068984</v>
      </c>
      <c r="I91" s="20">
        <f t="shared" si="15"/>
        <v>11.011109774436092</v>
      </c>
      <c r="J91" s="20">
        <f>(I91-10)*C91</f>
        <v>189.07752781954912</v>
      </c>
      <c r="K91" s="20">
        <f>IF(J91&gt;0,J91,0)</f>
        <v>189.07752781954912</v>
      </c>
      <c r="L91" s="20">
        <f>K91/$K$533</f>
        <v>5.0235280824957184E-05</v>
      </c>
      <c r="M91" s="21">
        <f>$F$543*L91</f>
        <v>930.0505914123326</v>
      </c>
      <c r="N91" s="21">
        <f t="shared" si="19"/>
        <v>12719.237818481317</v>
      </c>
      <c r="O91" s="21">
        <v>13634.02</v>
      </c>
      <c r="AD91" s="38" t="e">
        <f>#REF!-O91</f>
        <v>#REF!</v>
      </c>
      <c r="AE91" s="68" t="e">
        <f>AD91/#REF!</f>
        <v>#REF!</v>
      </c>
      <c r="AF91" s="69">
        <v>14265.133249724497</v>
      </c>
      <c r="AG91" s="70" t="e">
        <f>#REF!-AF91</f>
        <v>#REF!</v>
      </c>
      <c r="AH91" s="68" t="e">
        <f>AG91/#REF!</f>
        <v>#REF!</v>
      </c>
      <c r="AI91" s="38" t="e">
        <f>#REF!-#REF!</f>
        <v>#REF!</v>
      </c>
      <c r="AJ91" s="68" t="e">
        <f>AI91/#REF!</f>
        <v>#REF!</v>
      </c>
      <c r="AK91" s="38" t="e">
        <f>#REF!-#REF!</f>
        <v>#REF!</v>
      </c>
      <c r="AL91" s="76" t="e">
        <f>AK91/#REF!</f>
        <v>#REF!</v>
      </c>
    </row>
    <row r="92" spans="1:38" s="39" customFormat="1" ht="12.75">
      <c r="A92" s="15" t="s">
        <v>162</v>
      </c>
      <c r="B92" s="15" t="s">
        <v>163</v>
      </c>
      <c r="C92" s="32">
        <v>1329</v>
      </c>
      <c r="D92" s="44">
        <v>553850.78</v>
      </c>
      <c r="E92" s="34">
        <v>52500</v>
      </c>
      <c r="F92" s="17">
        <f>D92/E92*C92</f>
        <v>14020.336888</v>
      </c>
      <c r="G92" s="18">
        <f>F92/$F$533</f>
        <v>0.0008578127442296047</v>
      </c>
      <c r="H92" s="19">
        <f>$B$543*G92</f>
        <v>80273.02242196052</v>
      </c>
      <c r="I92" s="20">
        <f t="shared" si="15"/>
        <v>10.549538666666667</v>
      </c>
      <c r="J92" s="20">
        <f>(I92-10)*C92</f>
        <v>730.3368880000003</v>
      </c>
      <c r="K92" s="20">
        <f>IF(J92&gt;0,J92,0)</f>
        <v>730.3368880000003</v>
      </c>
      <c r="L92" s="20">
        <f>K92/$K$533</f>
        <v>0.0001940403975480369</v>
      </c>
      <c r="M92" s="21">
        <f>$F$543*L92</f>
        <v>3592.443070563638</v>
      </c>
      <c r="N92" s="21">
        <f t="shared" si="19"/>
        <v>83865.46549252415</v>
      </c>
      <c r="O92" s="21">
        <v>98632.86</v>
      </c>
      <c r="AD92" s="38" t="e">
        <f>#REF!-O92</f>
        <v>#REF!</v>
      </c>
      <c r="AE92" s="68" t="e">
        <f>AD92/#REF!</f>
        <v>#REF!</v>
      </c>
      <c r="AF92" s="69">
        <v>115614.49823616946</v>
      </c>
      <c r="AG92" s="70" t="e">
        <f>#REF!-AF92</f>
        <v>#REF!</v>
      </c>
      <c r="AH92" s="68" t="e">
        <f>AG92/#REF!</f>
        <v>#REF!</v>
      </c>
      <c r="AI92" s="38" t="e">
        <f>#REF!-#REF!</f>
        <v>#REF!</v>
      </c>
      <c r="AJ92" s="68" t="e">
        <f>AI92/#REF!</f>
        <v>#REF!</v>
      </c>
      <c r="AK92" s="38" t="e">
        <f>#REF!-#REF!</f>
        <v>#REF!</v>
      </c>
      <c r="AL92" s="76" t="e">
        <f>AK92/#REF!</f>
        <v>#REF!</v>
      </c>
    </row>
    <row r="93" spans="1:38" s="39" customFormat="1" ht="12.75">
      <c r="A93" s="15"/>
      <c r="B93" s="15"/>
      <c r="C93" s="27">
        <v>0</v>
      </c>
      <c r="D93" s="29"/>
      <c r="E93" s="16"/>
      <c r="F93" s="17"/>
      <c r="G93" s="18"/>
      <c r="H93" s="19"/>
      <c r="I93" s="20"/>
      <c r="J93" s="20"/>
      <c r="K93" s="20"/>
      <c r="L93" s="20"/>
      <c r="M93" s="21"/>
      <c r="N93" s="21">
        <f t="shared" si="19"/>
        <v>0</v>
      </c>
      <c r="O93" s="21"/>
      <c r="AD93" s="38" t="e">
        <f>#REF!-O93</f>
        <v>#REF!</v>
      </c>
      <c r="AE93" s="68" t="e">
        <f>AD93/#REF!</f>
        <v>#REF!</v>
      </c>
      <c r="AF93" s="69"/>
      <c r="AG93" s="70" t="e">
        <f>#REF!-AF93</f>
        <v>#REF!</v>
      </c>
      <c r="AH93" s="68" t="e">
        <f>AG93/#REF!</f>
        <v>#REF!</v>
      </c>
      <c r="AI93" s="38" t="e">
        <f>#REF!-#REF!</f>
        <v>#REF!</v>
      </c>
      <c r="AJ93" s="68"/>
      <c r="AK93" s="38" t="e">
        <f>#REF!-#REF!</f>
        <v>#REF!</v>
      </c>
      <c r="AL93" s="76" t="e">
        <f>AK93/#REF!</f>
        <v>#REF!</v>
      </c>
    </row>
    <row r="94" spans="1:38" s="39" customFormat="1" ht="12.75">
      <c r="A94" s="2" t="s">
        <v>989</v>
      </c>
      <c r="B94" s="15"/>
      <c r="C94" s="15"/>
      <c r="D94" s="16"/>
      <c r="E94" s="16"/>
      <c r="F94" s="17"/>
      <c r="G94" s="18"/>
      <c r="H94" s="19">
        <f>$B$543*G94</f>
        <v>0</v>
      </c>
      <c r="I94" s="20"/>
      <c r="J94" s="20"/>
      <c r="K94" s="20"/>
      <c r="L94" s="20"/>
      <c r="M94" s="21">
        <f>$F$543*L94</f>
        <v>0</v>
      </c>
      <c r="N94" s="21">
        <f t="shared" si="19"/>
        <v>0</v>
      </c>
      <c r="O94" s="21"/>
      <c r="AD94" s="38" t="e">
        <f>#REF!-O94</f>
        <v>#REF!</v>
      </c>
      <c r="AE94" s="68" t="e">
        <f>AD94/#REF!</f>
        <v>#REF!</v>
      </c>
      <c r="AF94" s="69"/>
      <c r="AG94" s="70" t="e">
        <f>#REF!-AF94</f>
        <v>#REF!</v>
      </c>
      <c r="AH94" s="68" t="e">
        <f>AG94/#REF!</f>
        <v>#REF!</v>
      </c>
      <c r="AI94" s="38" t="e">
        <f>#REF!-#REF!</f>
        <v>#REF!</v>
      </c>
      <c r="AJ94" s="68"/>
      <c r="AK94" s="38" t="e">
        <f>#REF!-#REF!</f>
        <v>#REF!</v>
      </c>
      <c r="AL94" s="76" t="e">
        <f>AK94/#REF!</f>
        <v>#REF!</v>
      </c>
    </row>
    <row r="95" spans="1:38" s="39" customFormat="1" ht="12.75">
      <c r="A95" s="15" t="s">
        <v>164</v>
      </c>
      <c r="B95" s="15" t="s">
        <v>165</v>
      </c>
      <c r="C95" s="32">
        <v>1380</v>
      </c>
      <c r="D95" s="44">
        <v>1631885.51</v>
      </c>
      <c r="E95" s="34">
        <v>166850</v>
      </c>
      <c r="F95" s="17">
        <f aca="true" t="shared" si="20" ref="F95:F122">D95/E95*C95</f>
        <v>13497.165141144742</v>
      </c>
      <c r="G95" s="18">
        <f aca="true" t="shared" si="21" ref="G95:G122">F95/$F$533</f>
        <v>0.0008258032857224116</v>
      </c>
      <c r="H95" s="19">
        <f>$B$543*G95</f>
        <v>77277.61812452218</v>
      </c>
      <c r="I95" s="20">
        <f>D95/E95</f>
        <v>9.780554450104885</v>
      </c>
      <c r="J95" s="20">
        <f>(I95-10)*C95</f>
        <v>-302.83485885525823</v>
      </c>
      <c r="K95" s="20">
        <f aca="true" t="shared" si="22" ref="K95:K122">IF(J95&gt;0,J95,0)</f>
        <v>0</v>
      </c>
      <c r="L95" s="20">
        <f aca="true" t="shared" si="23" ref="L95:L122">K95/$K$533</f>
        <v>0</v>
      </c>
      <c r="M95" s="21">
        <f>$F$543*L95</f>
        <v>0</v>
      </c>
      <c r="N95" s="21">
        <f t="shared" si="19"/>
        <v>77277.61812452218</v>
      </c>
      <c r="O95" s="21">
        <v>99975.93</v>
      </c>
      <c r="AD95" s="38" t="e">
        <f>#REF!-O95</f>
        <v>#REF!</v>
      </c>
      <c r="AE95" s="68" t="e">
        <f>AD95/#REF!</f>
        <v>#REF!</v>
      </c>
      <c r="AF95" s="69">
        <v>89777.53940668477</v>
      </c>
      <c r="AG95" s="70" t="e">
        <f>#REF!-AF95</f>
        <v>#REF!</v>
      </c>
      <c r="AH95" s="68" t="e">
        <f>AG95/#REF!</f>
        <v>#REF!</v>
      </c>
      <c r="AI95" s="38" t="e">
        <f>#REF!-#REF!</f>
        <v>#REF!</v>
      </c>
      <c r="AJ95" s="68" t="e">
        <f>AI95/#REF!</f>
        <v>#REF!</v>
      </c>
      <c r="AK95" s="38" t="e">
        <f>#REF!-#REF!</f>
        <v>#REF!</v>
      </c>
      <c r="AL95" s="76" t="e">
        <f>AK95/#REF!</f>
        <v>#REF!</v>
      </c>
    </row>
    <row r="96" spans="1:38" s="39" customFormat="1" ht="12.75">
      <c r="A96" s="15" t="s">
        <v>166</v>
      </c>
      <c r="B96" s="15" t="s">
        <v>167</v>
      </c>
      <c r="C96" s="32">
        <v>5126</v>
      </c>
      <c r="D96" s="44">
        <v>10617110.78</v>
      </c>
      <c r="E96" s="34">
        <v>1023700</v>
      </c>
      <c r="F96" s="17">
        <f t="shared" si="20"/>
        <v>53163.33873037022</v>
      </c>
      <c r="G96" s="18">
        <f t="shared" si="21"/>
        <v>0.0032527170961019853</v>
      </c>
      <c r="H96" s="19">
        <f>$B$543*G96</f>
        <v>304385.1168499319</v>
      </c>
      <c r="I96" s="20">
        <f>D96/E96</f>
        <v>10.371310716030086</v>
      </c>
      <c r="J96" s="20">
        <f>(I96-10)*C96</f>
        <v>1903.3387303702216</v>
      </c>
      <c r="K96" s="20">
        <f t="shared" si="22"/>
        <v>1903.3387303702216</v>
      </c>
      <c r="L96" s="20">
        <f t="shared" si="23"/>
        <v>0.0005056907435156328</v>
      </c>
      <c r="M96" s="21">
        <f>$F$543*L96</f>
        <v>9362.304088978033</v>
      </c>
      <c r="N96" s="21">
        <f t="shared" si="19"/>
        <v>313747.4209389099</v>
      </c>
      <c r="O96" s="21">
        <v>383852.86</v>
      </c>
      <c r="AD96" s="38" t="e">
        <f>#REF!-O96</f>
        <v>#REF!</v>
      </c>
      <c r="AE96" s="68" t="e">
        <f>AD96/#REF!</f>
        <v>#REF!</v>
      </c>
      <c r="AF96" s="69">
        <v>368468.00459472096</v>
      </c>
      <c r="AG96" s="70" t="e">
        <f>#REF!-AF96</f>
        <v>#REF!</v>
      </c>
      <c r="AH96" s="68" t="e">
        <f>AG96/#REF!</f>
        <v>#REF!</v>
      </c>
      <c r="AI96" s="38" t="e">
        <f>#REF!-#REF!</f>
        <v>#REF!</v>
      </c>
      <c r="AJ96" s="68" t="e">
        <f>AI96/#REF!</f>
        <v>#REF!</v>
      </c>
      <c r="AK96" s="38" t="e">
        <f>#REF!-#REF!</f>
        <v>#REF!</v>
      </c>
      <c r="AL96" s="76" t="e">
        <f>AK96/#REF!</f>
        <v>#REF!</v>
      </c>
    </row>
    <row r="97" spans="1:38" s="39" customFormat="1" ht="12.75">
      <c r="A97" s="15" t="s">
        <v>168</v>
      </c>
      <c r="B97" s="15" t="s">
        <v>169</v>
      </c>
      <c r="C97" s="32">
        <v>21983</v>
      </c>
      <c r="D97" s="44">
        <v>27427218.7</v>
      </c>
      <c r="E97" s="34">
        <v>2172000</v>
      </c>
      <c r="F97" s="17">
        <f t="shared" si="20"/>
        <v>277593.2544576888</v>
      </c>
      <c r="G97" s="18">
        <f t="shared" si="21"/>
        <v>0.016984116236877757</v>
      </c>
      <c r="H97" s="19">
        <f>$B$543*G97</f>
        <v>1589351.9333575547</v>
      </c>
      <c r="I97" s="20">
        <f>D97/E97</f>
        <v>12.627632918968692</v>
      </c>
      <c r="J97" s="20">
        <f>(I97-10)*C97</f>
        <v>57763.254457688745</v>
      </c>
      <c r="K97" s="20">
        <f t="shared" si="22"/>
        <v>57763.254457688745</v>
      </c>
      <c r="L97" s="20">
        <f t="shared" si="23"/>
        <v>0.015346896812691644</v>
      </c>
      <c r="M97" s="21">
        <f>$F$543*L97</f>
        <v>284130.79856611055</v>
      </c>
      <c r="N97" s="21">
        <f t="shared" si="19"/>
        <v>1873482.7319236654</v>
      </c>
      <c r="O97" s="21">
        <v>2146227.8</v>
      </c>
      <c r="AD97" s="38" t="e">
        <f>#REF!-O97</f>
        <v>#REF!</v>
      </c>
      <c r="AE97" s="68" t="e">
        <f>AD97/#REF!</f>
        <v>#REF!</v>
      </c>
      <c r="AF97" s="69">
        <v>2236925.8556087296</v>
      </c>
      <c r="AG97" s="70" t="e">
        <f>#REF!-AF97</f>
        <v>#REF!</v>
      </c>
      <c r="AH97" s="68" t="e">
        <f>AG97/#REF!</f>
        <v>#REF!</v>
      </c>
      <c r="AI97" s="38" t="e">
        <f>#REF!-#REF!</f>
        <v>#REF!</v>
      </c>
      <c r="AJ97" s="68" t="e">
        <f>AI97/#REF!</f>
        <v>#REF!</v>
      </c>
      <c r="AK97" s="38" t="e">
        <f>#REF!-#REF!</f>
        <v>#REF!</v>
      </c>
      <c r="AL97" s="76" t="e">
        <f>AK97/#REF!</f>
        <v>#REF!</v>
      </c>
    </row>
    <row r="98" spans="1:38" s="39" customFormat="1" ht="12.75">
      <c r="A98" s="15" t="s">
        <v>170</v>
      </c>
      <c r="B98" s="15" t="s">
        <v>171</v>
      </c>
      <c r="C98" s="32">
        <v>9040</v>
      </c>
      <c r="D98" s="44">
        <v>21590285.72</v>
      </c>
      <c r="E98" s="34">
        <v>1828400</v>
      </c>
      <c r="F98" s="17">
        <f t="shared" si="20"/>
        <v>106746.98255786479</v>
      </c>
      <c r="G98" s="18">
        <f t="shared" si="21"/>
        <v>0.0065311499129928575</v>
      </c>
      <c r="H98" s="19">
        <f>$B$543*G98</f>
        <v>611176.6780496001</v>
      </c>
      <c r="I98" s="20">
        <f>D98/E98</f>
        <v>11.808294530737255</v>
      </c>
      <c r="J98" s="20">
        <f>(I98-10)*C98</f>
        <v>16346.982557864787</v>
      </c>
      <c r="K98" s="20">
        <f t="shared" si="22"/>
        <v>16346.982557864787</v>
      </c>
      <c r="L98" s="20">
        <f t="shared" si="23"/>
        <v>0.004343166895109517</v>
      </c>
      <c r="M98" s="21">
        <f>$F$543*L98</f>
        <v>80408.9252227747</v>
      </c>
      <c r="N98" s="21">
        <f t="shared" si="19"/>
        <v>691585.6032723748</v>
      </c>
      <c r="O98" s="21">
        <v>740197.27</v>
      </c>
      <c r="AD98" s="38" t="e">
        <f>#REF!-O98</f>
        <v>#REF!</v>
      </c>
      <c r="AE98" s="68" t="e">
        <f>AD98/#REF!</f>
        <v>#REF!</v>
      </c>
      <c r="AF98" s="69">
        <v>697790.6230780942</v>
      </c>
      <c r="AG98" s="70" t="e">
        <f>#REF!-AF98</f>
        <v>#REF!</v>
      </c>
      <c r="AH98" s="68" t="e">
        <f>AG98/#REF!</f>
        <v>#REF!</v>
      </c>
      <c r="AI98" s="38" t="e">
        <f>#REF!-#REF!</f>
        <v>#REF!</v>
      </c>
      <c r="AJ98" s="68" t="e">
        <f>AI98/#REF!</f>
        <v>#REF!</v>
      </c>
      <c r="AK98" s="38" t="e">
        <f>#REF!-#REF!</f>
        <v>#REF!</v>
      </c>
      <c r="AL98" s="76" t="e">
        <f>AK98/#REF!</f>
        <v>#REF!</v>
      </c>
    </row>
    <row r="99" spans="1:38" s="39" customFormat="1" ht="12.75">
      <c r="A99" s="15" t="s">
        <v>172</v>
      </c>
      <c r="B99" s="15" t="s">
        <v>173</v>
      </c>
      <c r="C99" s="32">
        <v>3650</v>
      </c>
      <c r="D99" s="44">
        <v>5941669.37</v>
      </c>
      <c r="E99" s="34">
        <v>629050</v>
      </c>
      <c r="F99" s="17">
        <f t="shared" si="20"/>
        <v>34475.94499721802</v>
      </c>
      <c r="G99" s="18">
        <f t="shared" si="21"/>
        <v>0.002109357658394414</v>
      </c>
      <c r="H99" s="19">
        <f>$B$543*G99</f>
        <v>197390.99908138812</v>
      </c>
      <c r="I99" s="20">
        <f>D99/E99</f>
        <v>9.445464382799459</v>
      </c>
      <c r="J99" s="20">
        <f>(I99-10)*C99</f>
        <v>-2024.0550027819743</v>
      </c>
      <c r="K99" s="20">
        <f t="shared" si="22"/>
        <v>0</v>
      </c>
      <c r="L99" s="20">
        <f t="shared" si="23"/>
        <v>0</v>
      </c>
      <c r="M99" s="21">
        <f>$F$543*L99</f>
        <v>0</v>
      </c>
      <c r="N99" s="21">
        <f t="shared" si="19"/>
        <v>197390.99908138812</v>
      </c>
      <c r="O99" s="21">
        <v>248973.26</v>
      </c>
      <c r="AD99" s="38" t="e">
        <f>#REF!-O99</f>
        <v>#REF!</v>
      </c>
      <c r="AE99" s="68" t="e">
        <f>AD99/#REF!</f>
        <v>#REF!</v>
      </c>
      <c r="AF99" s="69">
        <v>232744.42187373448</v>
      </c>
      <c r="AG99" s="70" t="e">
        <f>#REF!-AF99</f>
        <v>#REF!</v>
      </c>
      <c r="AH99" s="68" t="e">
        <f>AG99/#REF!</f>
        <v>#REF!</v>
      </c>
      <c r="AI99" s="38" t="e">
        <f>#REF!-#REF!</f>
        <v>#REF!</v>
      </c>
      <c r="AJ99" s="68" t="e">
        <f>AI99/#REF!</f>
        <v>#REF!</v>
      </c>
      <c r="AK99" s="38" t="e">
        <f>#REF!-#REF!</f>
        <v>#REF!</v>
      </c>
      <c r="AL99" s="76" t="e">
        <f>AK99/#REF!</f>
        <v>#REF!</v>
      </c>
    </row>
    <row r="100" spans="1:38" s="39" customFormat="1" ht="12.75">
      <c r="A100" s="15" t="s">
        <v>1013</v>
      </c>
      <c r="B100" s="25" t="s">
        <v>1012</v>
      </c>
      <c r="C100" s="32">
        <v>353</v>
      </c>
      <c r="D100" s="44">
        <v>2326894.6</v>
      </c>
      <c r="E100" s="34">
        <v>236800</v>
      </c>
      <c r="F100" s="17">
        <f t="shared" si="20"/>
        <v>3468.7237913851354</v>
      </c>
      <c r="G100" s="18">
        <f t="shared" si="21"/>
        <v>0.00021222852904549991</v>
      </c>
      <c r="H100" s="19">
        <f>$B$543*G100</f>
        <v>19860.07503997766</v>
      </c>
      <c r="I100" s="20"/>
      <c r="J100" s="20"/>
      <c r="K100" s="20">
        <f t="shared" si="22"/>
        <v>0</v>
      </c>
      <c r="L100" s="20">
        <f t="shared" si="23"/>
        <v>0</v>
      </c>
      <c r="M100" s="21">
        <f>$F$543*L100</f>
        <v>0</v>
      </c>
      <c r="N100" s="21">
        <f t="shared" si="19"/>
        <v>19860.07503997766</v>
      </c>
      <c r="O100" s="21">
        <v>11117.79</v>
      </c>
      <c r="AD100" s="38" t="e">
        <f>#REF!-O100</f>
        <v>#REF!</v>
      </c>
      <c r="AE100" s="68" t="e">
        <f>AD100/#REF!</f>
        <v>#REF!</v>
      </c>
      <c r="AF100" s="69">
        <v>22428.544397229674</v>
      </c>
      <c r="AG100" s="70" t="e">
        <f>#REF!-AF100</f>
        <v>#REF!</v>
      </c>
      <c r="AH100" s="68" t="e">
        <f>AG100/#REF!</f>
        <v>#REF!</v>
      </c>
      <c r="AI100" s="38" t="e">
        <f>#REF!-#REF!</f>
        <v>#REF!</v>
      </c>
      <c r="AJ100" s="68" t="e">
        <f>AI100/#REF!</f>
        <v>#REF!</v>
      </c>
      <c r="AK100" s="38" t="e">
        <f>#REF!-#REF!</f>
        <v>#REF!</v>
      </c>
      <c r="AL100" s="76" t="e">
        <f>AK100/#REF!</f>
        <v>#REF!</v>
      </c>
    </row>
    <row r="101" spans="1:38" s="39" customFormat="1" ht="12.75">
      <c r="A101" s="15" t="s">
        <v>174</v>
      </c>
      <c r="B101" s="15" t="s">
        <v>175</v>
      </c>
      <c r="C101" s="32">
        <v>7316</v>
      </c>
      <c r="D101" s="44">
        <v>15103284.55</v>
      </c>
      <c r="E101" s="34">
        <v>1162000</v>
      </c>
      <c r="F101" s="17">
        <f t="shared" si="20"/>
        <v>95090.90341462995</v>
      </c>
      <c r="G101" s="18">
        <f t="shared" si="21"/>
        <v>0.005817990641807751</v>
      </c>
      <c r="H101" s="19">
        <f>$B$543*G101</f>
        <v>544440.1431224062</v>
      </c>
      <c r="I101" s="20">
        <f aca="true" t="shared" si="24" ref="I101:I122">D101/E101</f>
        <v>12.99766312392427</v>
      </c>
      <c r="J101" s="20">
        <f aca="true" t="shared" si="25" ref="J101:J122">(I101-10)*C101</f>
        <v>21930.903414629953</v>
      </c>
      <c r="K101" s="20">
        <f t="shared" si="22"/>
        <v>21930.903414629953</v>
      </c>
      <c r="L101" s="20">
        <f t="shared" si="23"/>
        <v>0.005826737341469728</v>
      </c>
      <c r="M101" s="21">
        <f>$F$543*L101</f>
        <v>107875.58905704318</v>
      </c>
      <c r="N101" s="21">
        <f t="shared" si="19"/>
        <v>652315.7321794494</v>
      </c>
      <c r="O101" s="21">
        <v>733563.71</v>
      </c>
      <c r="AD101" s="38" t="e">
        <f>#REF!-O101</f>
        <v>#REF!</v>
      </c>
      <c r="AE101" s="68" t="e">
        <f>AD101/#REF!</f>
        <v>#REF!</v>
      </c>
      <c r="AF101" s="69">
        <v>765612.8498588515</v>
      </c>
      <c r="AG101" s="70" t="e">
        <f>#REF!-AF101</f>
        <v>#REF!</v>
      </c>
      <c r="AH101" s="68" t="e">
        <f>AG101/#REF!</f>
        <v>#REF!</v>
      </c>
      <c r="AI101" s="38" t="e">
        <f>#REF!-#REF!</f>
        <v>#REF!</v>
      </c>
      <c r="AJ101" s="68" t="e">
        <f>AI101/#REF!</f>
        <v>#REF!</v>
      </c>
      <c r="AK101" s="38" t="e">
        <f>#REF!-#REF!</f>
        <v>#REF!</v>
      </c>
      <c r="AL101" s="76" t="e">
        <f>AK101/#REF!</f>
        <v>#REF!</v>
      </c>
    </row>
    <row r="102" spans="1:38" s="39" customFormat="1" ht="12.75">
      <c r="A102" s="15" t="s">
        <v>176</v>
      </c>
      <c r="B102" s="15" t="s">
        <v>177</v>
      </c>
      <c r="C102" s="32">
        <v>10996</v>
      </c>
      <c r="D102" s="44">
        <v>24081923</v>
      </c>
      <c r="E102" s="34">
        <v>2143400</v>
      </c>
      <c r="F102" s="17">
        <f t="shared" si="20"/>
        <v>123544.28725762806</v>
      </c>
      <c r="G102" s="18">
        <f t="shared" si="21"/>
        <v>0.0075588671608214295</v>
      </c>
      <c r="H102" s="19">
        <f>$B$543*G102</f>
        <v>707349.1471966624</v>
      </c>
      <c r="I102" s="20">
        <f t="shared" si="24"/>
        <v>11.235384435942894</v>
      </c>
      <c r="J102" s="20">
        <f t="shared" si="25"/>
        <v>13584.287257628062</v>
      </c>
      <c r="K102" s="20">
        <f t="shared" si="22"/>
        <v>13584.287257628062</v>
      </c>
      <c r="L102" s="20">
        <f t="shared" si="23"/>
        <v>0.003609157011218746</v>
      </c>
      <c r="M102" s="21">
        <f>$F$543*L102</f>
        <v>66819.54510178299</v>
      </c>
      <c r="N102" s="21">
        <f t="shared" si="19"/>
        <v>774168.6922984454</v>
      </c>
      <c r="O102" s="21">
        <v>880999.41</v>
      </c>
      <c r="AD102" s="38" t="e">
        <f>#REF!-O102</f>
        <v>#REF!</v>
      </c>
      <c r="AE102" s="68" t="e">
        <f>AD102/#REF!</f>
        <v>#REF!</v>
      </c>
      <c r="AF102" s="69">
        <v>828754.3255153588</v>
      </c>
      <c r="AG102" s="70" t="e">
        <f>#REF!-AF102</f>
        <v>#REF!</v>
      </c>
      <c r="AH102" s="68" t="e">
        <f>AG102/#REF!</f>
        <v>#REF!</v>
      </c>
      <c r="AI102" s="38" t="e">
        <f>#REF!-#REF!</f>
        <v>#REF!</v>
      </c>
      <c r="AJ102" s="68" t="e">
        <f>AI102/#REF!</f>
        <v>#REF!</v>
      </c>
      <c r="AK102" s="38" t="e">
        <f>#REF!-#REF!</f>
        <v>#REF!</v>
      </c>
      <c r="AL102" s="76" t="e">
        <f>AK102/#REF!</f>
        <v>#REF!</v>
      </c>
    </row>
    <row r="103" spans="1:38" s="39" customFormat="1" ht="12.75">
      <c r="A103" s="15" t="s">
        <v>178</v>
      </c>
      <c r="B103" s="15" t="s">
        <v>179</v>
      </c>
      <c r="C103" s="32">
        <v>8051</v>
      </c>
      <c r="D103" s="44">
        <v>18381308.27</v>
      </c>
      <c r="E103" s="34">
        <v>1558200</v>
      </c>
      <c r="F103" s="17">
        <f t="shared" si="20"/>
        <v>94973.63167871261</v>
      </c>
      <c r="G103" s="18">
        <f t="shared" si="21"/>
        <v>0.005810815551051272</v>
      </c>
      <c r="H103" s="19">
        <f>$B$543*G103</f>
        <v>543768.7072816018</v>
      </c>
      <c r="I103" s="20">
        <f t="shared" si="24"/>
        <v>11.796501264279296</v>
      </c>
      <c r="J103" s="20">
        <f t="shared" si="25"/>
        <v>14463.631678712614</v>
      </c>
      <c r="K103" s="20">
        <f t="shared" si="22"/>
        <v>14463.631678712614</v>
      </c>
      <c r="L103" s="20">
        <f t="shared" si="23"/>
        <v>0.003842786646873812</v>
      </c>
      <c r="M103" s="21">
        <f>$F$543*L103</f>
        <v>71144.93907279654</v>
      </c>
      <c r="N103" s="21">
        <f t="shared" si="19"/>
        <v>614913.6463543983</v>
      </c>
      <c r="O103" s="21">
        <v>690963.87</v>
      </c>
      <c r="AD103" s="38" t="e">
        <f>#REF!-O103</f>
        <v>#REF!</v>
      </c>
      <c r="AE103" s="68" t="e">
        <f>AD103/#REF!</f>
        <v>#REF!</v>
      </c>
      <c r="AF103" s="69">
        <v>722169.2410753621</v>
      </c>
      <c r="AG103" s="70" t="e">
        <f>#REF!-AF103</f>
        <v>#REF!</v>
      </c>
      <c r="AH103" s="68" t="e">
        <f>AG103/#REF!</f>
        <v>#REF!</v>
      </c>
      <c r="AI103" s="38" t="e">
        <f>#REF!-#REF!</f>
        <v>#REF!</v>
      </c>
      <c r="AJ103" s="68" t="e">
        <f>AI103/#REF!</f>
        <v>#REF!</v>
      </c>
      <c r="AK103" s="38" t="e">
        <f>#REF!-#REF!</f>
        <v>#REF!</v>
      </c>
      <c r="AL103" s="76" t="e">
        <f>AK103/#REF!</f>
        <v>#REF!</v>
      </c>
    </row>
    <row r="104" spans="1:38" s="39" customFormat="1" ht="12.75">
      <c r="A104" s="15" t="s">
        <v>180</v>
      </c>
      <c r="B104" s="15" t="s">
        <v>181</v>
      </c>
      <c r="C104" s="33">
        <v>0</v>
      </c>
      <c r="D104" s="44">
        <v>1879455.2</v>
      </c>
      <c r="E104" s="34">
        <v>175800</v>
      </c>
      <c r="F104" s="17">
        <f t="shared" si="20"/>
        <v>0</v>
      </c>
      <c r="G104" s="18">
        <f t="shared" si="21"/>
        <v>0</v>
      </c>
      <c r="H104" s="19">
        <f>$B$543*G104</f>
        <v>0</v>
      </c>
      <c r="I104" s="20">
        <f t="shared" si="24"/>
        <v>10.690871444823664</v>
      </c>
      <c r="J104" s="20">
        <f t="shared" si="25"/>
        <v>0</v>
      </c>
      <c r="K104" s="20">
        <f t="shared" si="22"/>
        <v>0</v>
      </c>
      <c r="L104" s="20">
        <f t="shared" si="23"/>
        <v>0</v>
      </c>
      <c r="M104" s="21">
        <f>$F$543*L104</f>
        <v>0</v>
      </c>
      <c r="N104" s="21">
        <f t="shared" si="19"/>
        <v>0</v>
      </c>
      <c r="O104" s="21">
        <v>0</v>
      </c>
      <c r="AD104" s="38" t="e">
        <f>#REF!-O104</f>
        <v>#REF!</v>
      </c>
      <c r="AE104" s="68" t="e">
        <f>AD104/#REF!</f>
        <v>#REF!</v>
      </c>
      <c r="AF104" s="69">
        <v>0</v>
      </c>
      <c r="AG104" s="70" t="e">
        <f>#REF!-AF104</f>
        <v>#REF!</v>
      </c>
      <c r="AH104" s="68" t="e">
        <f>AG104/#REF!</f>
        <v>#REF!</v>
      </c>
      <c r="AI104" s="38" t="e">
        <f>#REF!-#REF!</f>
        <v>#REF!</v>
      </c>
      <c r="AJ104" s="68"/>
      <c r="AK104" s="38" t="e">
        <f>#REF!-#REF!</f>
        <v>#REF!</v>
      </c>
      <c r="AL104" s="76" t="e">
        <f>AK104/#REF!</f>
        <v>#REF!</v>
      </c>
    </row>
    <row r="105" spans="1:38" s="39" customFormat="1" ht="12.75">
      <c r="A105" s="15" t="s">
        <v>182</v>
      </c>
      <c r="B105" s="15" t="s">
        <v>183</v>
      </c>
      <c r="C105" s="32">
        <v>15338</v>
      </c>
      <c r="D105" s="44">
        <v>18816897</v>
      </c>
      <c r="E105" s="34">
        <v>1492250</v>
      </c>
      <c r="F105" s="17">
        <f t="shared" si="20"/>
        <v>193408.3204463059</v>
      </c>
      <c r="G105" s="18">
        <f t="shared" si="21"/>
        <v>0.011833390555749423</v>
      </c>
      <c r="H105" s="19">
        <f>$B$543*G105</f>
        <v>1107353.5941257076</v>
      </c>
      <c r="I105" s="20">
        <f t="shared" si="24"/>
        <v>12.609748366560563</v>
      </c>
      <c r="J105" s="20">
        <f t="shared" si="25"/>
        <v>40028.320446305916</v>
      </c>
      <c r="K105" s="20">
        <f t="shared" si="22"/>
        <v>40028.320446305916</v>
      </c>
      <c r="L105" s="20">
        <f t="shared" si="23"/>
        <v>0.010634970436521906</v>
      </c>
      <c r="M105" s="21">
        <f>$F$543*L105</f>
        <v>196894.69993419314</v>
      </c>
      <c r="N105" s="21">
        <f t="shared" si="19"/>
        <v>1304248.2940599008</v>
      </c>
      <c r="O105" s="21">
        <v>1389769.92</v>
      </c>
      <c r="AD105" s="38" t="e">
        <f>#REF!-O105</f>
        <v>#REF!</v>
      </c>
      <c r="AE105" s="68" t="e">
        <f>AD105/#REF!</f>
        <v>#REF!</v>
      </c>
      <c r="AF105" s="69">
        <v>1474132.8226391845</v>
      </c>
      <c r="AG105" s="70" t="e">
        <f>#REF!-AF105</f>
        <v>#REF!</v>
      </c>
      <c r="AH105" s="68" t="e">
        <f>AG105/#REF!</f>
        <v>#REF!</v>
      </c>
      <c r="AI105" s="38" t="e">
        <f>#REF!-#REF!</f>
        <v>#REF!</v>
      </c>
      <c r="AJ105" s="68" t="e">
        <f>AI105/#REF!</f>
        <v>#REF!</v>
      </c>
      <c r="AK105" s="38" t="e">
        <f>#REF!-#REF!</f>
        <v>#REF!</v>
      </c>
      <c r="AL105" s="76" t="e">
        <f>AK105/#REF!</f>
        <v>#REF!</v>
      </c>
    </row>
    <row r="106" spans="1:38" s="39" customFormat="1" ht="12.75">
      <c r="A106" s="15" t="s">
        <v>184</v>
      </c>
      <c r="B106" s="15" t="s">
        <v>185</v>
      </c>
      <c r="C106" s="32">
        <v>7266</v>
      </c>
      <c r="D106" s="44">
        <v>8805713.02</v>
      </c>
      <c r="E106" s="34">
        <v>926100</v>
      </c>
      <c r="F106" s="17">
        <f t="shared" si="20"/>
        <v>69087.90714104308</v>
      </c>
      <c r="G106" s="18">
        <f t="shared" si="21"/>
        <v>0.0042270373166612505</v>
      </c>
      <c r="H106" s="19">
        <f>$B$543*G106</f>
        <v>395560.7602957106</v>
      </c>
      <c r="I106" s="20">
        <f t="shared" si="24"/>
        <v>9.508382485692689</v>
      </c>
      <c r="J106" s="20">
        <f t="shared" si="25"/>
        <v>-3572.092858956923</v>
      </c>
      <c r="K106" s="20">
        <f t="shared" si="22"/>
        <v>0</v>
      </c>
      <c r="L106" s="20">
        <f t="shared" si="23"/>
        <v>0</v>
      </c>
      <c r="M106" s="21">
        <f>$F$543*L106</f>
        <v>0</v>
      </c>
      <c r="N106" s="21">
        <f t="shared" si="19"/>
        <v>395560.7602957106</v>
      </c>
      <c r="O106" s="21">
        <v>414044.44</v>
      </c>
      <c r="AD106" s="38" t="e">
        <f>#REF!-O106</f>
        <v>#REF!</v>
      </c>
      <c r="AE106" s="68" t="e">
        <f>AD106/#REF!</f>
        <v>#REF!</v>
      </c>
      <c r="AF106" s="69">
        <v>437875.14824253996</v>
      </c>
      <c r="AG106" s="70" t="e">
        <f>#REF!-AF106</f>
        <v>#REF!</v>
      </c>
      <c r="AH106" s="68" t="e">
        <f>AG106/#REF!</f>
        <v>#REF!</v>
      </c>
      <c r="AI106" s="38" t="e">
        <f>#REF!-#REF!</f>
        <v>#REF!</v>
      </c>
      <c r="AJ106" s="68" t="e">
        <f>AI106/#REF!</f>
        <v>#REF!</v>
      </c>
      <c r="AK106" s="38" t="e">
        <f>#REF!-#REF!</f>
        <v>#REF!</v>
      </c>
      <c r="AL106" s="76" t="e">
        <f>AK106/#REF!</f>
        <v>#REF!</v>
      </c>
    </row>
    <row r="107" spans="1:38" s="39" customFormat="1" ht="12.75">
      <c r="A107" s="15" t="s">
        <v>186</v>
      </c>
      <c r="B107" s="15" t="s">
        <v>187</v>
      </c>
      <c r="C107" s="32">
        <v>5173</v>
      </c>
      <c r="D107" s="44">
        <v>10146894.42</v>
      </c>
      <c r="E107" s="34">
        <v>2053250</v>
      </c>
      <c r="F107" s="17">
        <f t="shared" si="20"/>
        <v>25564.293113191285</v>
      </c>
      <c r="G107" s="18">
        <f t="shared" si="21"/>
        <v>0.001564111947159126</v>
      </c>
      <c r="H107" s="19">
        <f>$B$543*G107</f>
        <v>146367.60091215683</v>
      </c>
      <c r="I107" s="20">
        <f t="shared" si="24"/>
        <v>4.941869923292342</v>
      </c>
      <c r="J107" s="20">
        <f t="shared" si="25"/>
        <v>-26165.706886808715</v>
      </c>
      <c r="K107" s="20">
        <f t="shared" si="22"/>
        <v>0</v>
      </c>
      <c r="L107" s="20">
        <f t="shared" si="23"/>
        <v>0</v>
      </c>
      <c r="M107" s="21">
        <f>$F$543*L107</f>
        <v>0</v>
      </c>
      <c r="N107" s="21">
        <f t="shared" si="19"/>
        <v>146367.60091215683</v>
      </c>
      <c r="O107" s="21">
        <v>169489.42</v>
      </c>
      <c r="AD107" s="38" t="e">
        <f>#REF!-O107</f>
        <v>#REF!</v>
      </c>
      <c r="AE107" s="68" t="e">
        <f>AD107/#REF!</f>
        <v>#REF!</v>
      </c>
      <c r="AF107" s="69">
        <v>167683.99039824726</v>
      </c>
      <c r="AG107" s="70" t="e">
        <f>#REF!-AF107</f>
        <v>#REF!</v>
      </c>
      <c r="AH107" s="68" t="e">
        <f>AG107/#REF!</f>
        <v>#REF!</v>
      </c>
      <c r="AI107" s="38" t="e">
        <f>#REF!-#REF!</f>
        <v>#REF!</v>
      </c>
      <c r="AJ107" s="68" t="e">
        <f>AI107/#REF!</f>
        <v>#REF!</v>
      </c>
      <c r="AK107" s="38" t="e">
        <f>#REF!-#REF!</f>
        <v>#REF!</v>
      </c>
      <c r="AL107" s="76" t="e">
        <f>AK107/#REF!</f>
        <v>#REF!</v>
      </c>
    </row>
    <row r="108" spans="1:38" s="39" customFormat="1" ht="12.75">
      <c r="A108" s="15" t="s">
        <v>188</v>
      </c>
      <c r="B108" s="15" t="s">
        <v>189</v>
      </c>
      <c r="C108" s="32">
        <v>2436</v>
      </c>
      <c r="D108" s="44">
        <v>4741493</v>
      </c>
      <c r="E108" s="34">
        <v>516050</v>
      </c>
      <c r="F108" s="17">
        <f t="shared" si="20"/>
        <v>22382.08884410425</v>
      </c>
      <c r="G108" s="18">
        <f t="shared" si="21"/>
        <v>0.001369413674316546</v>
      </c>
      <c r="H108" s="19">
        <f>$B$543*G108</f>
        <v>128147.9848869301</v>
      </c>
      <c r="I108" s="20">
        <f t="shared" si="24"/>
        <v>9.188049607596163</v>
      </c>
      <c r="J108" s="20">
        <f t="shared" si="25"/>
        <v>-1977.9111558957468</v>
      </c>
      <c r="K108" s="20">
        <f t="shared" si="22"/>
        <v>0</v>
      </c>
      <c r="L108" s="20">
        <f t="shared" si="23"/>
        <v>0</v>
      </c>
      <c r="M108" s="21">
        <f>$F$543*L108</f>
        <v>0</v>
      </c>
      <c r="N108" s="21">
        <f t="shared" si="19"/>
        <v>128147.9848869301</v>
      </c>
      <c r="O108" s="21">
        <v>163445.16</v>
      </c>
      <c r="AD108" s="38" t="e">
        <f>#REF!-O108</f>
        <v>#REF!</v>
      </c>
      <c r="AE108" s="68" t="e">
        <f>AD108/#REF!</f>
        <v>#REF!</v>
      </c>
      <c r="AF108" s="69">
        <v>151288.69078088558</v>
      </c>
      <c r="AG108" s="70" t="e">
        <f>#REF!-AF108</f>
        <v>#REF!</v>
      </c>
      <c r="AH108" s="68" t="e">
        <f>AG108/#REF!</f>
        <v>#REF!</v>
      </c>
      <c r="AI108" s="38" t="e">
        <f>#REF!-#REF!</f>
        <v>#REF!</v>
      </c>
      <c r="AJ108" s="68" t="e">
        <f>AI108/#REF!</f>
        <v>#REF!</v>
      </c>
      <c r="AK108" s="38" t="e">
        <f>#REF!-#REF!</f>
        <v>#REF!</v>
      </c>
      <c r="AL108" s="76" t="e">
        <f>AK108/#REF!</f>
        <v>#REF!</v>
      </c>
    </row>
    <row r="109" spans="1:38" s="39" customFormat="1" ht="12.75">
      <c r="A109" s="15" t="s">
        <v>190</v>
      </c>
      <c r="B109" s="15" t="s">
        <v>191</v>
      </c>
      <c r="C109" s="32">
        <v>218</v>
      </c>
      <c r="D109" s="44">
        <v>838328</v>
      </c>
      <c r="E109" s="34">
        <v>138000</v>
      </c>
      <c r="F109" s="17">
        <f t="shared" si="20"/>
        <v>1324.3152463768115</v>
      </c>
      <c r="G109" s="18">
        <f t="shared" si="21"/>
        <v>8.102619108189277E-05</v>
      </c>
      <c r="H109" s="19">
        <f>$B$543*G109</f>
        <v>7582.3276084854915</v>
      </c>
      <c r="I109" s="20">
        <f t="shared" si="24"/>
        <v>6.074840579710145</v>
      </c>
      <c r="J109" s="20">
        <f t="shared" si="25"/>
        <v>-855.6847536231884</v>
      </c>
      <c r="K109" s="20">
        <f t="shared" si="22"/>
        <v>0</v>
      </c>
      <c r="L109" s="20">
        <f t="shared" si="23"/>
        <v>0</v>
      </c>
      <c r="M109" s="21">
        <f>$F$543*L109</f>
        <v>0</v>
      </c>
      <c r="N109" s="21">
        <f t="shared" si="19"/>
        <v>7582.3276084854915</v>
      </c>
      <c r="O109" s="21">
        <v>10249.84</v>
      </c>
      <c r="AD109" s="38" t="e">
        <f>#REF!-O109</f>
        <v>#REF!</v>
      </c>
      <c r="AE109" s="68" t="e">
        <f>AD109/#REF!</f>
        <v>#REF!</v>
      </c>
      <c r="AF109" s="69">
        <v>9761.7467181712</v>
      </c>
      <c r="AG109" s="70" t="e">
        <f>#REF!-AF109</f>
        <v>#REF!</v>
      </c>
      <c r="AH109" s="68" t="e">
        <f>AG109/#REF!</f>
        <v>#REF!</v>
      </c>
      <c r="AI109" s="38" t="e">
        <f>#REF!-#REF!</f>
        <v>#REF!</v>
      </c>
      <c r="AJ109" s="68" t="e">
        <f>AI109/#REF!</f>
        <v>#REF!</v>
      </c>
      <c r="AK109" s="38" t="e">
        <f>#REF!-#REF!</f>
        <v>#REF!</v>
      </c>
      <c r="AL109" s="76" t="e">
        <f>AK109/#REF!</f>
        <v>#REF!</v>
      </c>
    </row>
    <row r="110" spans="1:38" s="39" customFormat="1" ht="12.75">
      <c r="A110" s="15" t="s">
        <v>192</v>
      </c>
      <c r="B110" s="15" t="s">
        <v>193</v>
      </c>
      <c r="C110" s="32">
        <v>3509</v>
      </c>
      <c r="D110" s="44">
        <v>7411786</v>
      </c>
      <c r="E110" s="34">
        <v>812950</v>
      </c>
      <c r="F110" s="17">
        <f t="shared" si="20"/>
        <v>31992.074634356355</v>
      </c>
      <c r="G110" s="18">
        <f t="shared" si="21"/>
        <v>0.0019573858713184122</v>
      </c>
      <c r="H110" s="19">
        <f>$B$543*G110</f>
        <v>183169.67309442887</v>
      </c>
      <c r="I110" s="20">
        <f t="shared" si="24"/>
        <v>9.117148656128913</v>
      </c>
      <c r="J110" s="20">
        <f t="shared" si="25"/>
        <v>-3097.9253656436435</v>
      </c>
      <c r="K110" s="20">
        <f t="shared" si="22"/>
        <v>0</v>
      </c>
      <c r="L110" s="20">
        <f t="shared" si="23"/>
        <v>0</v>
      </c>
      <c r="M110" s="21">
        <f>$F$543*L110</f>
        <v>0</v>
      </c>
      <c r="N110" s="21">
        <f t="shared" si="19"/>
        <v>183169.67309442887</v>
      </c>
      <c r="O110" s="21">
        <v>211519.86</v>
      </c>
      <c r="AD110" s="38" t="e">
        <f>#REF!-O110</f>
        <v>#REF!</v>
      </c>
      <c r="AE110" s="68" t="e">
        <f>AD110/#REF!</f>
        <v>#REF!</v>
      </c>
      <c r="AF110" s="69">
        <v>215828.2360979877</v>
      </c>
      <c r="AG110" s="70" t="e">
        <f>#REF!-AF110</f>
        <v>#REF!</v>
      </c>
      <c r="AH110" s="68" t="e">
        <f>AG110/#REF!</f>
        <v>#REF!</v>
      </c>
      <c r="AI110" s="38" t="e">
        <f>#REF!-#REF!</f>
        <v>#REF!</v>
      </c>
      <c r="AJ110" s="68" t="e">
        <f>AI110/#REF!</f>
        <v>#REF!</v>
      </c>
      <c r="AK110" s="38" t="e">
        <f>#REF!-#REF!</f>
        <v>#REF!</v>
      </c>
      <c r="AL110" s="76" t="e">
        <f>AK110/#REF!</f>
        <v>#REF!</v>
      </c>
    </row>
    <row r="111" spans="1:38" s="39" customFormat="1" ht="12.75">
      <c r="A111" s="15" t="s">
        <v>194</v>
      </c>
      <c r="B111" s="15" t="s">
        <v>195</v>
      </c>
      <c r="C111" s="32">
        <v>5393</v>
      </c>
      <c r="D111" s="44">
        <v>4267562.78</v>
      </c>
      <c r="E111" s="34">
        <v>516600</v>
      </c>
      <c r="F111" s="17">
        <f t="shared" si="20"/>
        <v>44550.84412028649</v>
      </c>
      <c r="G111" s="18">
        <f t="shared" si="21"/>
        <v>0.0027257748624626562</v>
      </c>
      <c r="H111" s="19">
        <f>$B$543*G111</f>
        <v>255074.53476712957</v>
      </c>
      <c r="I111" s="20">
        <f t="shared" si="24"/>
        <v>8.260864847077043</v>
      </c>
      <c r="J111" s="20">
        <f t="shared" si="25"/>
        <v>-9379.155879713508</v>
      </c>
      <c r="K111" s="20">
        <f t="shared" si="22"/>
        <v>0</v>
      </c>
      <c r="L111" s="20">
        <f t="shared" si="23"/>
        <v>0</v>
      </c>
      <c r="M111" s="21">
        <f>$F$543*L111</f>
        <v>0</v>
      </c>
      <c r="N111" s="21">
        <f t="shared" si="19"/>
        <v>255074.53476712957</v>
      </c>
      <c r="O111" s="21">
        <v>277519.59</v>
      </c>
      <c r="AD111" s="38" t="e">
        <f>#REF!-O111</f>
        <v>#REF!</v>
      </c>
      <c r="AE111" s="68" t="e">
        <f>AD111/#REF!</f>
        <v>#REF!</v>
      </c>
      <c r="AF111" s="69">
        <v>288630.93834895454</v>
      </c>
      <c r="AG111" s="70" t="e">
        <f>#REF!-AF111</f>
        <v>#REF!</v>
      </c>
      <c r="AH111" s="68" t="e">
        <f>AG111/#REF!</f>
        <v>#REF!</v>
      </c>
      <c r="AI111" s="38" t="e">
        <f>#REF!-#REF!</f>
        <v>#REF!</v>
      </c>
      <c r="AJ111" s="68" t="e">
        <f>AI111/#REF!</f>
        <v>#REF!</v>
      </c>
      <c r="AK111" s="38" t="e">
        <f>#REF!-#REF!</f>
        <v>#REF!</v>
      </c>
      <c r="AL111" s="76" t="e">
        <f>AK111/#REF!</f>
        <v>#REF!</v>
      </c>
    </row>
    <row r="112" spans="1:38" s="39" customFormat="1" ht="12.75">
      <c r="A112" s="15" t="s">
        <v>196</v>
      </c>
      <c r="B112" s="15" t="s">
        <v>197</v>
      </c>
      <c r="C112" s="32">
        <v>3500</v>
      </c>
      <c r="D112" s="44">
        <v>5316091.16</v>
      </c>
      <c r="E112" s="34">
        <v>459300</v>
      </c>
      <c r="F112" s="17">
        <f t="shared" si="20"/>
        <v>40510.16559982583</v>
      </c>
      <c r="G112" s="18">
        <f t="shared" si="21"/>
        <v>0.002478552163188386</v>
      </c>
      <c r="H112" s="19">
        <f>$B$543*G112</f>
        <v>231939.74991395744</v>
      </c>
      <c r="I112" s="20">
        <f t="shared" si="24"/>
        <v>11.574333028521664</v>
      </c>
      <c r="J112" s="20">
        <f t="shared" si="25"/>
        <v>5510.165599825825</v>
      </c>
      <c r="K112" s="20">
        <f t="shared" si="22"/>
        <v>5510.165599825825</v>
      </c>
      <c r="L112" s="20">
        <f t="shared" si="23"/>
        <v>0.0014639746959429492</v>
      </c>
      <c r="M112" s="21">
        <f>$F$543*L112</f>
        <v>27103.870216606676</v>
      </c>
      <c r="N112" s="21">
        <f t="shared" si="19"/>
        <v>259043.62013056412</v>
      </c>
      <c r="O112" s="21">
        <v>304616.36</v>
      </c>
      <c r="AD112" s="38" t="e">
        <f>#REF!-O112</f>
        <v>#REF!</v>
      </c>
      <c r="AE112" s="68" t="e">
        <f>AD112/#REF!</f>
        <v>#REF!</v>
      </c>
      <c r="AF112" s="69">
        <v>302266.4300023827</v>
      </c>
      <c r="AG112" s="70" t="e">
        <f>#REF!-AF112</f>
        <v>#REF!</v>
      </c>
      <c r="AH112" s="68" t="e">
        <f>AG112/#REF!</f>
        <v>#REF!</v>
      </c>
      <c r="AI112" s="38" t="e">
        <f>#REF!-#REF!</f>
        <v>#REF!</v>
      </c>
      <c r="AJ112" s="68" t="e">
        <f>AI112/#REF!</f>
        <v>#REF!</v>
      </c>
      <c r="AK112" s="38" t="e">
        <f>#REF!-#REF!</f>
        <v>#REF!</v>
      </c>
      <c r="AL112" s="76" t="e">
        <f>AK112/#REF!</f>
        <v>#REF!</v>
      </c>
    </row>
    <row r="113" spans="1:38" s="39" customFormat="1" ht="12.75">
      <c r="A113" s="15" t="s">
        <v>198</v>
      </c>
      <c r="B113" s="15" t="s">
        <v>199</v>
      </c>
      <c r="C113" s="32">
        <v>63032</v>
      </c>
      <c r="D113" s="44">
        <v>123985478</v>
      </c>
      <c r="E113" s="34">
        <v>8283450</v>
      </c>
      <c r="F113" s="17">
        <f t="shared" si="20"/>
        <v>943453.8325572074</v>
      </c>
      <c r="G113" s="18">
        <f t="shared" si="21"/>
        <v>0.05772377137759945</v>
      </c>
      <c r="H113" s="19">
        <f>$B$543*G113</f>
        <v>5401716.895959176</v>
      </c>
      <c r="I113" s="20">
        <f t="shared" si="24"/>
        <v>14.967854939668857</v>
      </c>
      <c r="J113" s="20">
        <f t="shared" si="25"/>
        <v>313133.83255720744</v>
      </c>
      <c r="K113" s="20">
        <f t="shared" si="22"/>
        <v>313133.83255720744</v>
      </c>
      <c r="L113" s="20">
        <f t="shared" si="23"/>
        <v>0.08319532308101206</v>
      </c>
      <c r="M113" s="21">
        <f>$F$543*L113</f>
        <v>1540269.272184392</v>
      </c>
      <c r="N113" s="21">
        <f t="shared" si="19"/>
        <v>6941986.168143569</v>
      </c>
      <c r="O113" s="21">
        <v>7696522.35</v>
      </c>
      <c r="AD113" s="38" t="e">
        <f>#REF!-O113</f>
        <v>#REF!</v>
      </c>
      <c r="AE113" s="68" t="e">
        <f>AD113/#REF!</f>
        <v>#REF!</v>
      </c>
      <c r="AF113" s="69">
        <v>7856128.191693128</v>
      </c>
      <c r="AG113" s="70" t="e">
        <f>#REF!-AF113</f>
        <v>#REF!</v>
      </c>
      <c r="AH113" s="68" t="e">
        <f>AG113/#REF!</f>
        <v>#REF!</v>
      </c>
      <c r="AI113" s="38" t="e">
        <f>#REF!-#REF!</f>
        <v>#REF!</v>
      </c>
      <c r="AJ113" s="68" t="e">
        <f>AI113/#REF!</f>
        <v>#REF!</v>
      </c>
      <c r="AK113" s="38" t="e">
        <f>#REF!-#REF!</f>
        <v>#REF!</v>
      </c>
      <c r="AL113" s="76" t="e">
        <f>AK113/#REF!</f>
        <v>#REF!</v>
      </c>
    </row>
    <row r="114" spans="1:38" s="39" customFormat="1" ht="12.75">
      <c r="A114" s="15" t="s">
        <v>200</v>
      </c>
      <c r="B114" s="15" t="s">
        <v>201</v>
      </c>
      <c r="C114" s="32">
        <v>1609</v>
      </c>
      <c r="D114" s="44">
        <v>1993620.64</v>
      </c>
      <c r="E114" s="34">
        <v>189400</v>
      </c>
      <c r="F114" s="17">
        <f t="shared" si="20"/>
        <v>16936.302057866946</v>
      </c>
      <c r="G114" s="18">
        <f t="shared" si="21"/>
        <v>0.001036221587356792</v>
      </c>
      <c r="H114" s="19">
        <f>$B$543*G114</f>
        <v>96968.29439240285</v>
      </c>
      <c r="I114" s="20">
        <f t="shared" si="24"/>
        <v>10.525980147835268</v>
      </c>
      <c r="J114" s="20">
        <f t="shared" si="25"/>
        <v>846.3020578669465</v>
      </c>
      <c r="K114" s="20">
        <f t="shared" si="22"/>
        <v>846.3020578669465</v>
      </c>
      <c r="L114" s="20">
        <f t="shared" si="23"/>
        <v>0.0002248507373137422</v>
      </c>
      <c r="M114" s="21">
        <f>$F$543*L114</f>
        <v>4162.862390414898</v>
      </c>
      <c r="N114" s="21">
        <f t="shared" si="19"/>
        <v>101131.15678281775</v>
      </c>
      <c r="O114" s="21">
        <v>107481.46</v>
      </c>
      <c r="AD114" s="38" t="e">
        <f>#REF!-O114</f>
        <v>#REF!</v>
      </c>
      <c r="AE114" s="68" t="e">
        <f>AD114/#REF!</f>
        <v>#REF!</v>
      </c>
      <c r="AF114" s="69">
        <v>100615.4150109062</v>
      </c>
      <c r="AG114" s="70" t="e">
        <f>#REF!-AF114</f>
        <v>#REF!</v>
      </c>
      <c r="AH114" s="68" t="e">
        <f>AG114/#REF!</f>
        <v>#REF!</v>
      </c>
      <c r="AI114" s="38" t="e">
        <f>#REF!-#REF!</f>
        <v>#REF!</v>
      </c>
      <c r="AJ114" s="68" t="e">
        <f>AI114/#REF!</f>
        <v>#REF!</v>
      </c>
      <c r="AK114" s="38" t="e">
        <f>#REF!-#REF!</f>
        <v>#REF!</v>
      </c>
      <c r="AL114" s="76" t="e">
        <f>AK114/#REF!</f>
        <v>#REF!</v>
      </c>
    </row>
    <row r="115" spans="1:38" s="39" customFormat="1" ht="12.75">
      <c r="A115" s="15" t="s">
        <v>202</v>
      </c>
      <c r="B115" s="15" t="s">
        <v>203</v>
      </c>
      <c r="C115" s="32">
        <v>4571</v>
      </c>
      <c r="D115" s="44">
        <v>9659480</v>
      </c>
      <c r="E115" s="34">
        <v>1059300</v>
      </c>
      <c r="F115" s="17">
        <f t="shared" si="20"/>
        <v>41681.75500802416</v>
      </c>
      <c r="G115" s="18">
        <f t="shared" si="21"/>
        <v>0.0025502340588079656</v>
      </c>
      <c r="H115" s="19">
        <f>$B$543*G115</f>
        <v>238647.65027219572</v>
      </c>
      <c r="I115" s="20">
        <f t="shared" si="24"/>
        <v>9.118738789766827</v>
      </c>
      <c r="J115" s="20">
        <f t="shared" si="25"/>
        <v>-4028.2449919758355</v>
      </c>
      <c r="K115" s="20">
        <f t="shared" si="22"/>
        <v>0</v>
      </c>
      <c r="L115" s="20">
        <f t="shared" si="23"/>
        <v>0</v>
      </c>
      <c r="M115" s="21">
        <f>$F$543*L115</f>
        <v>0</v>
      </c>
      <c r="N115" s="21">
        <f t="shared" si="19"/>
        <v>238647.65027219572</v>
      </c>
      <c r="O115" s="21">
        <v>269784.85</v>
      </c>
      <c r="AD115" s="38" t="e">
        <f>#REF!-O115</f>
        <v>#REF!</v>
      </c>
      <c r="AE115" s="68" t="e">
        <f>AD115/#REF!</f>
        <v>#REF!</v>
      </c>
      <c r="AF115" s="69">
        <v>266375.1605368282</v>
      </c>
      <c r="AG115" s="70" t="e">
        <f>#REF!-AF115</f>
        <v>#REF!</v>
      </c>
      <c r="AH115" s="68" t="e">
        <f>AG115/#REF!</f>
        <v>#REF!</v>
      </c>
      <c r="AI115" s="38" t="e">
        <f>#REF!-#REF!</f>
        <v>#REF!</v>
      </c>
      <c r="AJ115" s="68" t="e">
        <f>AI115/#REF!</f>
        <v>#REF!</v>
      </c>
      <c r="AK115" s="38" t="e">
        <f>#REF!-#REF!</f>
        <v>#REF!</v>
      </c>
      <c r="AL115" s="76" t="e">
        <f>AK115/#REF!</f>
        <v>#REF!</v>
      </c>
    </row>
    <row r="116" spans="1:38" s="39" customFormat="1" ht="12.75">
      <c r="A116" s="15" t="s">
        <v>204</v>
      </c>
      <c r="B116" s="15" t="s">
        <v>205</v>
      </c>
      <c r="C116" s="32">
        <v>18832</v>
      </c>
      <c r="D116" s="44">
        <v>39435202.36</v>
      </c>
      <c r="E116" s="34">
        <v>3563250</v>
      </c>
      <c r="F116" s="17">
        <f t="shared" si="20"/>
        <v>208417.52075872308</v>
      </c>
      <c r="G116" s="18">
        <f t="shared" si="21"/>
        <v>0.012751705387378482</v>
      </c>
      <c r="H116" s="19">
        <f>$B$543*G116</f>
        <v>1193288.3247130716</v>
      </c>
      <c r="I116" s="20">
        <f t="shared" si="24"/>
        <v>11.067200550059637</v>
      </c>
      <c r="J116" s="20">
        <f t="shared" si="25"/>
        <v>20097.520758723076</v>
      </c>
      <c r="K116" s="20">
        <f t="shared" si="22"/>
        <v>20097.520758723076</v>
      </c>
      <c r="L116" s="20">
        <f t="shared" si="23"/>
        <v>0.0053396329581979814</v>
      </c>
      <c r="M116" s="21">
        <f>$F$543*L116</f>
        <v>98857.39084451605</v>
      </c>
      <c r="N116" s="21">
        <f t="shared" si="19"/>
        <v>1292145.7155575876</v>
      </c>
      <c r="O116" s="21">
        <v>1409155.57</v>
      </c>
      <c r="AD116" s="38" t="e">
        <f>#REF!-O116</f>
        <v>#REF!</v>
      </c>
      <c r="AE116" s="68" t="e">
        <f>AD116/#REF!</f>
        <v>#REF!</v>
      </c>
      <c r="AF116" s="69">
        <v>1465325.3971836385</v>
      </c>
      <c r="AG116" s="70" t="e">
        <f>#REF!-AF116</f>
        <v>#REF!</v>
      </c>
      <c r="AH116" s="68" t="e">
        <f>AG116/#REF!</f>
        <v>#REF!</v>
      </c>
      <c r="AI116" s="38" t="e">
        <f>#REF!-#REF!</f>
        <v>#REF!</v>
      </c>
      <c r="AJ116" s="68" t="e">
        <f>AI116/#REF!</f>
        <v>#REF!</v>
      </c>
      <c r="AK116" s="38" t="e">
        <f>#REF!-#REF!</f>
        <v>#REF!</v>
      </c>
      <c r="AL116" s="76" t="e">
        <f>AK116/#REF!</f>
        <v>#REF!</v>
      </c>
    </row>
    <row r="117" spans="1:38" s="39" customFormat="1" ht="12.75">
      <c r="A117" s="15" t="s">
        <v>206</v>
      </c>
      <c r="B117" s="15" t="s">
        <v>207</v>
      </c>
      <c r="C117" s="32">
        <v>1540</v>
      </c>
      <c r="D117" s="44">
        <v>4134046.11</v>
      </c>
      <c r="E117" s="34">
        <v>439950</v>
      </c>
      <c r="F117" s="17">
        <f t="shared" si="20"/>
        <v>14470.805794749404</v>
      </c>
      <c r="G117" s="18">
        <f t="shared" si="21"/>
        <v>0.0008853739913077367</v>
      </c>
      <c r="H117" s="19">
        <f>$B$543*G117</f>
        <v>82852.16876778338</v>
      </c>
      <c r="I117" s="20">
        <f t="shared" si="24"/>
        <v>9.396627139447665</v>
      </c>
      <c r="J117" s="20">
        <f t="shared" si="25"/>
        <v>-929.1942052505965</v>
      </c>
      <c r="K117" s="20">
        <f t="shared" si="22"/>
        <v>0</v>
      </c>
      <c r="L117" s="20">
        <f t="shared" si="23"/>
        <v>0</v>
      </c>
      <c r="M117" s="21">
        <f>$F$543*L117</f>
        <v>0</v>
      </c>
      <c r="N117" s="21">
        <f t="shared" si="19"/>
        <v>82852.16876778338</v>
      </c>
      <c r="O117" s="21">
        <v>101389.98</v>
      </c>
      <c r="AD117" s="38" t="e">
        <f>#REF!-O117</f>
        <v>#REF!</v>
      </c>
      <c r="AE117" s="68" t="e">
        <f>AD117/#REF!</f>
        <v>#REF!</v>
      </c>
      <c r="AF117" s="69">
        <v>95160.12259288855</v>
      </c>
      <c r="AG117" s="70" t="e">
        <f>#REF!-AF117</f>
        <v>#REF!</v>
      </c>
      <c r="AH117" s="68" t="e">
        <f>AG117/#REF!</f>
        <v>#REF!</v>
      </c>
      <c r="AI117" s="38" t="e">
        <f>#REF!-#REF!</f>
        <v>#REF!</v>
      </c>
      <c r="AJ117" s="68" t="e">
        <f>AI117/#REF!</f>
        <v>#REF!</v>
      </c>
      <c r="AK117" s="38" t="e">
        <f>#REF!-#REF!</f>
        <v>#REF!</v>
      </c>
      <c r="AL117" s="76" t="e">
        <f>AK117/#REF!</f>
        <v>#REF!</v>
      </c>
    </row>
    <row r="118" spans="1:38" s="39" customFormat="1" ht="12.75">
      <c r="A118" s="15" t="s">
        <v>208</v>
      </c>
      <c r="B118" s="15" t="s">
        <v>209</v>
      </c>
      <c r="C118" s="32">
        <v>23746</v>
      </c>
      <c r="D118" s="44">
        <v>50991740.81</v>
      </c>
      <c r="E118" s="34">
        <v>3843700</v>
      </c>
      <c r="F118" s="17">
        <f t="shared" si="20"/>
        <v>315021.9520967453</v>
      </c>
      <c r="G118" s="18">
        <f t="shared" si="21"/>
        <v>0.019274133523279727</v>
      </c>
      <c r="H118" s="19">
        <f>$B$543*G118</f>
        <v>1803648.8299875013</v>
      </c>
      <c r="I118" s="20">
        <f t="shared" si="24"/>
        <v>13.266316520540105</v>
      </c>
      <c r="J118" s="20">
        <f t="shared" si="25"/>
        <v>77561.95209674533</v>
      </c>
      <c r="K118" s="20">
        <f t="shared" si="22"/>
        <v>77561.95209674533</v>
      </c>
      <c r="L118" s="20">
        <f t="shared" si="23"/>
        <v>0.02060713660605111</v>
      </c>
      <c r="M118" s="21">
        <f>$F$543*L118</f>
        <v>381518.31288760185</v>
      </c>
      <c r="N118" s="21">
        <f t="shared" si="19"/>
        <v>2185167.1428751033</v>
      </c>
      <c r="O118" s="21">
        <v>2291242.41</v>
      </c>
      <c r="AD118" s="38" t="e">
        <f>#REF!-O118</f>
        <v>#REF!</v>
      </c>
      <c r="AE118" s="68" t="e">
        <f>AD118/#REF!</f>
        <v>#REF!</v>
      </c>
      <c r="AF118" s="69">
        <v>2462903.253711077</v>
      </c>
      <c r="AG118" s="70" t="e">
        <f>#REF!-AF118</f>
        <v>#REF!</v>
      </c>
      <c r="AH118" s="68" t="e">
        <f>AG118/#REF!</f>
        <v>#REF!</v>
      </c>
      <c r="AI118" s="38" t="e">
        <f>#REF!-#REF!</f>
        <v>#REF!</v>
      </c>
      <c r="AJ118" s="68" t="e">
        <f>AI118/#REF!</f>
        <v>#REF!</v>
      </c>
      <c r="AK118" s="38" t="e">
        <f>#REF!-#REF!</f>
        <v>#REF!</v>
      </c>
      <c r="AL118" s="76" t="e">
        <f>AK118/#REF!</f>
        <v>#REF!</v>
      </c>
    </row>
    <row r="119" spans="1:38" s="39" customFormat="1" ht="12.75">
      <c r="A119" s="15" t="s">
        <v>210</v>
      </c>
      <c r="B119" s="15" t="s">
        <v>211</v>
      </c>
      <c r="C119" s="32">
        <v>9808</v>
      </c>
      <c r="D119" s="44">
        <v>10136108.85</v>
      </c>
      <c r="E119" s="34">
        <v>1113200</v>
      </c>
      <c r="F119" s="17">
        <f t="shared" si="20"/>
        <v>89305.56557743442</v>
      </c>
      <c r="G119" s="18">
        <f t="shared" si="21"/>
        <v>0.005464023646145353</v>
      </c>
      <c r="H119" s="19">
        <f>$B$543*G119</f>
        <v>511316.3631709203</v>
      </c>
      <c r="I119" s="20">
        <f t="shared" si="24"/>
        <v>9.105379850880345</v>
      </c>
      <c r="J119" s="20">
        <f t="shared" si="25"/>
        <v>-8774.434422565577</v>
      </c>
      <c r="K119" s="20">
        <f t="shared" si="22"/>
        <v>0</v>
      </c>
      <c r="L119" s="20">
        <f t="shared" si="23"/>
        <v>0</v>
      </c>
      <c r="M119" s="21">
        <f>$F$543*L119</f>
        <v>0</v>
      </c>
      <c r="N119" s="21">
        <f t="shared" si="19"/>
        <v>511316.3631709203</v>
      </c>
      <c r="O119" s="21">
        <v>527434.96</v>
      </c>
      <c r="AD119" s="38" t="e">
        <f>#REF!-O119</f>
        <v>#REF!</v>
      </c>
      <c r="AE119" s="68" t="e">
        <f>AD119/#REF!</f>
        <v>#REF!</v>
      </c>
      <c r="AF119" s="69">
        <v>560769.172799569</v>
      </c>
      <c r="AG119" s="70" t="e">
        <f>#REF!-AF119</f>
        <v>#REF!</v>
      </c>
      <c r="AH119" s="68" t="e">
        <f>AG119/#REF!</f>
        <v>#REF!</v>
      </c>
      <c r="AI119" s="38" t="e">
        <f>#REF!-#REF!</f>
        <v>#REF!</v>
      </c>
      <c r="AJ119" s="68" t="e">
        <f>AI119/#REF!</f>
        <v>#REF!</v>
      </c>
      <c r="AK119" s="38" t="e">
        <f>#REF!-#REF!</f>
        <v>#REF!</v>
      </c>
      <c r="AL119" s="76" t="e">
        <f>AK119/#REF!</f>
        <v>#REF!</v>
      </c>
    </row>
    <row r="120" spans="1:38" s="39" customFormat="1" ht="12.75">
      <c r="A120" s="15" t="s">
        <v>212</v>
      </c>
      <c r="B120" s="15" t="s">
        <v>213</v>
      </c>
      <c r="C120" s="32">
        <v>16131</v>
      </c>
      <c r="D120" s="44">
        <v>27663720.25</v>
      </c>
      <c r="E120" s="34">
        <v>1844650</v>
      </c>
      <c r="F120" s="17">
        <f t="shared" si="20"/>
        <v>241912.27135377983</v>
      </c>
      <c r="G120" s="18">
        <f t="shared" si="21"/>
        <v>0.014801030175702485</v>
      </c>
      <c r="H120" s="19">
        <f>$B$543*G120</f>
        <v>1385061.524388198</v>
      </c>
      <c r="I120" s="20">
        <f t="shared" si="24"/>
        <v>14.996731222725177</v>
      </c>
      <c r="J120" s="20">
        <f t="shared" si="25"/>
        <v>80602.27135377984</v>
      </c>
      <c r="K120" s="20">
        <f t="shared" si="22"/>
        <v>80602.27135377984</v>
      </c>
      <c r="L120" s="20">
        <f t="shared" si="23"/>
        <v>0.021414907330768947</v>
      </c>
      <c r="M120" s="21">
        <f>$F$543*L120</f>
        <v>396473.29329006356</v>
      </c>
      <c r="N120" s="21">
        <f t="shared" si="19"/>
        <v>1781534.8176782615</v>
      </c>
      <c r="O120" s="21">
        <v>1921358.11</v>
      </c>
      <c r="AD120" s="38" t="e">
        <f>#REF!-O120</f>
        <v>#REF!</v>
      </c>
      <c r="AE120" s="68" t="e">
        <f>AD120/#REF!</f>
        <v>#REF!</v>
      </c>
      <c r="AF120" s="69">
        <v>1975684.8629460344</v>
      </c>
      <c r="AG120" s="70" t="e">
        <f>#REF!-AF120</f>
        <v>#REF!</v>
      </c>
      <c r="AH120" s="68" t="e">
        <f>AG120/#REF!</f>
        <v>#REF!</v>
      </c>
      <c r="AI120" s="38" t="e">
        <f>#REF!-#REF!</f>
        <v>#REF!</v>
      </c>
      <c r="AJ120" s="68" t="e">
        <f>AI120/#REF!</f>
        <v>#REF!</v>
      </c>
      <c r="AK120" s="38" t="e">
        <f>#REF!-#REF!</f>
        <v>#REF!</v>
      </c>
      <c r="AL120" s="76" t="e">
        <f>AK120/#REF!</f>
        <v>#REF!</v>
      </c>
    </row>
    <row r="121" spans="1:38" s="39" customFormat="1" ht="12.75">
      <c r="A121" s="15" t="s">
        <v>214</v>
      </c>
      <c r="B121" s="15" t="s">
        <v>215</v>
      </c>
      <c r="C121" s="32">
        <v>16394</v>
      </c>
      <c r="D121" s="44">
        <v>20070544.37</v>
      </c>
      <c r="E121" s="34">
        <v>1900200</v>
      </c>
      <c r="F121" s="17">
        <f t="shared" si="20"/>
        <v>173158.88032932323</v>
      </c>
      <c r="G121" s="18">
        <f t="shared" si="21"/>
        <v>0.010594459713029863</v>
      </c>
      <c r="H121" s="19">
        <f>$B$543*G121</f>
        <v>991416.0261822477</v>
      </c>
      <c r="I121" s="20">
        <f t="shared" si="24"/>
        <v>10.562332580780971</v>
      </c>
      <c r="J121" s="20">
        <f t="shared" si="25"/>
        <v>9218.880329323245</v>
      </c>
      <c r="K121" s="20">
        <f t="shared" si="22"/>
        <v>9218.880329323245</v>
      </c>
      <c r="L121" s="20">
        <f t="shared" si="23"/>
        <v>0.002449328841855868</v>
      </c>
      <c r="M121" s="21">
        <f>$F$543*L121</f>
        <v>45346.61099773548</v>
      </c>
      <c r="N121" s="21">
        <f t="shared" si="19"/>
        <v>1036762.6371799832</v>
      </c>
      <c r="O121" s="21">
        <v>1234766.11</v>
      </c>
      <c r="AD121" s="38" t="e">
        <f>#REF!-O121</f>
        <v>#REF!</v>
      </c>
      <c r="AE121" s="68" t="e">
        <f>AD121/#REF!</f>
        <v>#REF!</v>
      </c>
      <c r="AF121" s="69">
        <v>1217566.047348738</v>
      </c>
      <c r="AG121" s="70" t="e">
        <f>#REF!-AF121</f>
        <v>#REF!</v>
      </c>
      <c r="AH121" s="68" t="e">
        <f>AG121/#REF!</f>
        <v>#REF!</v>
      </c>
      <c r="AI121" s="38" t="e">
        <f>#REF!-#REF!</f>
        <v>#REF!</v>
      </c>
      <c r="AJ121" s="68" t="e">
        <f>AI121/#REF!</f>
        <v>#REF!</v>
      </c>
      <c r="AK121" s="38" t="e">
        <f>#REF!-#REF!</f>
        <v>#REF!</v>
      </c>
      <c r="AL121" s="76" t="e">
        <f>AK121/#REF!</f>
        <v>#REF!</v>
      </c>
    </row>
    <row r="122" spans="1:38" s="39" customFormat="1" ht="12.75">
      <c r="A122" s="15" t="s">
        <v>216</v>
      </c>
      <c r="B122" s="15" t="s">
        <v>217</v>
      </c>
      <c r="C122" s="32">
        <v>8129</v>
      </c>
      <c r="D122" s="44">
        <v>23893384.43</v>
      </c>
      <c r="E122" s="34">
        <v>1670600</v>
      </c>
      <c r="F122" s="17">
        <f t="shared" si="20"/>
        <v>116263.2120384712</v>
      </c>
      <c r="G122" s="18">
        <f t="shared" si="21"/>
        <v>0.007113385774419588</v>
      </c>
      <c r="H122" s="19">
        <f>$B$543*G122</f>
        <v>665661.5672909606</v>
      </c>
      <c r="I122" s="20">
        <f t="shared" si="24"/>
        <v>14.302277283610678</v>
      </c>
      <c r="J122" s="20">
        <f t="shared" si="25"/>
        <v>34973.2120384712</v>
      </c>
      <c r="K122" s="20">
        <f t="shared" si="22"/>
        <v>34973.2120384712</v>
      </c>
      <c r="L122" s="20">
        <f t="shared" si="23"/>
        <v>0.009291898134928575</v>
      </c>
      <c r="M122" s="21">
        <f>$F$543*L122</f>
        <v>172029.203655613</v>
      </c>
      <c r="N122" s="21">
        <f t="shared" si="19"/>
        <v>837690.7709465736</v>
      </c>
      <c r="O122" s="21">
        <v>1009431.8</v>
      </c>
      <c r="AD122" s="38" t="e">
        <f>#REF!-O122</f>
        <v>#REF!</v>
      </c>
      <c r="AE122" s="68" t="e">
        <f>AD122/#REF!</f>
        <v>#REF!</v>
      </c>
      <c r="AF122" s="69">
        <v>989243.1567491442</v>
      </c>
      <c r="AG122" s="70" t="e">
        <f>#REF!-AF122</f>
        <v>#REF!</v>
      </c>
      <c r="AH122" s="68" t="e">
        <f>AG122/#REF!</f>
        <v>#REF!</v>
      </c>
      <c r="AI122" s="38" t="e">
        <f>#REF!-#REF!</f>
        <v>#REF!</v>
      </c>
      <c r="AJ122" s="68" t="e">
        <f>AI122/#REF!</f>
        <v>#REF!</v>
      </c>
      <c r="AK122" s="38" t="e">
        <f>#REF!-#REF!</f>
        <v>#REF!</v>
      </c>
      <c r="AL122" s="76" t="e">
        <f>AK122/#REF!</f>
        <v>#REF!</v>
      </c>
    </row>
    <row r="123" spans="1:38" s="39" customFormat="1" ht="12.75">
      <c r="A123" s="15"/>
      <c r="B123" s="15"/>
      <c r="C123" s="27"/>
      <c r="D123" s="29"/>
      <c r="E123" s="16"/>
      <c r="F123" s="17"/>
      <c r="G123" s="18"/>
      <c r="H123" s="19">
        <f>$B$543*G123</f>
        <v>0</v>
      </c>
      <c r="I123" s="20"/>
      <c r="J123" s="20"/>
      <c r="K123" s="20"/>
      <c r="L123" s="20"/>
      <c r="M123" s="21">
        <f>$F$543*L123</f>
        <v>0</v>
      </c>
      <c r="N123" s="21">
        <f t="shared" si="19"/>
        <v>0</v>
      </c>
      <c r="O123" s="21"/>
      <c r="AD123" s="38" t="e">
        <f>#REF!-O123</f>
        <v>#REF!</v>
      </c>
      <c r="AE123" s="68" t="e">
        <f>AD123/#REF!</f>
        <v>#REF!</v>
      </c>
      <c r="AF123" s="69"/>
      <c r="AG123" s="70" t="e">
        <f>#REF!-AF123</f>
        <v>#REF!</v>
      </c>
      <c r="AH123" s="68" t="e">
        <f>AG123/#REF!</f>
        <v>#REF!</v>
      </c>
      <c r="AI123" s="38" t="e">
        <f>#REF!-#REF!</f>
        <v>#REF!</v>
      </c>
      <c r="AJ123" s="68"/>
      <c r="AK123" s="38" t="e">
        <f>#REF!-#REF!</f>
        <v>#REF!</v>
      </c>
      <c r="AL123" s="76" t="e">
        <f>AK123/#REF!</f>
        <v>#REF!</v>
      </c>
    </row>
    <row r="124" spans="1:38" s="39" customFormat="1" ht="12.75">
      <c r="A124" s="2" t="s">
        <v>990</v>
      </c>
      <c r="B124" s="15"/>
      <c r="C124" s="15"/>
      <c r="D124" s="16"/>
      <c r="E124" s="16"/>
      <c r="F124" s="17"/>
      <c r="G124" s="18"/>
      <c r="H124" s="19">
        <f>$B$543*G124</f>
        <v>0</v>
      </c>
      <c r="I124" s="20"/>
      <c r="J124" s="20"/>
      <c r="K124" s="20"/>
      <c r="L124" s="20"/>
      <c r="M124" s="21">
        <f>$F$543*L124</f>
        <v>0</v>
      </c>
      <c r="N124" s="21">
        <f t="shared" si="19"/>
        <v>0</v>
      </c>
      <c r="O124" s="21"/>
      <c r="AD124" s="38" t="e">
        <f>#REF!-O124</f>
        <v>#REF!</v>
      </c>
      <c r="AE124" s="68" t="e">
        <f>AD124/#REF!</f>
        <v>#REF!</v>
      </c>
      <c r="AF124" s="69"/>
      <c r="AG124" s="70" t="e">
        <f>#REF!-AF124</f>
        <v>#REF!</v>
      </c>
      <c r="AH124" s="68" t="e">
        <f>AG124/#REF!</f>
        <v>#REF!</v>
      </c>
      <c r="AI124" s="38" t="e">
        <f>#REF!-#REF!</f>
        <v>#REF!</v>
      </c>
      <c r="AJ124" s="68"/>
      <c r="AK124" s="38" t="e">
        <f>#REF!-#REF!</f>
        <v>#REF!</v>
      </c>
      <c r="AL124" s="76" t="e">
        <f>AK124/#REF!</f>
        <v>#REF!</v>
      </c>
    </row>
    <row r="125" spans="1:38" s="39" customFormat="1" ht="12.75">
      <c r="A125" s="15" t="s">
        <v>218</v>
      </c>
      <c r="B125" s="15" t="s">
        <v>219</v>
      </c>
      <c r="C125" s="32">
        <v>498</v>
      </c>
      <c r="D125" s="44">
        <v>401554.81</v>
      </c>
      <c r="E125" s="34">
        <v>35500</v>
      </c>
      <c r="F125" s="17">
        <f aca="true" t="shared" si="26" ref="F125:F145">D125/E125*C125</f>
        <v>5633.078743098592</v>
      </c>
      <c r="G125" s="18">
        <f aca="true" t="shared" si="27" ref="G125:G145">F125/$F$533</f>
        <v>0.00034465125721869574</v>
      </c>
      <c r="H125" s="19">
        <f>$B$543*G125</f>
        <v>32252.025030614404</v>
      </c>
      <c r="I125" s="20">
        <f aca="true" t="shared" si="28" ref="I125:I145">D125/E125</f>
        <v>11.31140309859155</v>
      </c>
      <c r="J125" s="20">
        <f aca="true" t="shared" si="29" ref="J125:J145">(I125-10)*C125</f>
        <v>653.0787430985916</v>
      </c>
      <c r="K125" s="20">
        <f aca="true" t="shared" si="30" ref="K125:K145">IF(J125&gt;0,J125,0)</f>
        <v>653.0787430985916</v>
      </c>
      <c r="L125" s="20">
        <f aca="true" t="shared" si="31" ref="L125:L145">K125/$K$533</f>
        <v>0.00017351397830671114</v>
      </c>
      <c r="M125" s="21">
        <f>$F$543*L125</f>
        <v>3212.4191502934805</v>
      </c>
      <c r="N125" s="21">
        <f t="shared" si="19"/>
        <v>35464.444180907885</v>
      </c>
      <c r="O125" s="21">
        <v>53438.84</v>
      </c>
      <c r="AD125" s="38" t="e">
        <f>#REF!-O125</f>
        <v>#REF!</v>
      </c>
      <c r="AE125" s="68" t="e">
        <f>AD125/#REF!</f>
        <v>#REF!</v>
      </c>
      <c r="AF125" s="69">
        <v>43900.55253173262</v>
      </c>
      <c r="AG125" s="70" t="e">
        <f>#REF!-AF125</f>
        <v>#REF!</v>
      </c>
      <c r="AH125" s="68" t="e">
        <f>AG125/#REF!</f>
        <v>#REF!</v>
      </c>
      <c r="AI125" s="38" t="e">
        <f>#REF!-#REF!</f>
        <v>#REF!</v>
      </c>
      <c r="AJ125" s="68" t="e">
        <f>AI125/#REF!</f>
        <v>#REF!</v>
      </c>
      <c r="AK125" s="38" t="e">
        <f>#REF!-#REF!</f>
        <v>#REF!</v>
      </c>
      <c r="AL125" s="76" t="e">
        <f>AK125/#REF!</f>
        <v>#REF!</v>
      </c>
    </row>
    <row r="126" spans="1:38" s="39" customFormat="1" ht="12.75">
      <c r="A126" s="15" t="s">
        <v>220</v>
      </c>
      <c r="B126" s="15" t="s">
        <v>221</v>
      </c>
      <c r="C126" s="32">
        <v>440</v>
      </c>
      <c r="D126" s="44">
        <v>2631015.43</v>
      </c>
      <c r="E126" s="34">
        <v>573900</v>
      </c>
      <c r="F126" s="17">
        <f t="shared" si="26"/>
        <v>2017.1576741592612</v>
      </c>
      <c r="G126" s="18">
        <f t="shared" si="27"/>
        <v>0.00012341668918778713</v>
      </c>
      <c r="H126" s="19">
        <f>$B$543*G126</f>
        <v>11549.176350035226</v>
      </c>
      <c r="I126" s="20">
        <f t="shared" si="28"/>
        <v>4.5844492594528665</v>
      </c>
      <c r="J126" s="20">
        <f t="shared" si="29"/>
        <v>-2382.842325840739</v>
      </c>
      <c r="K126" s="20">
        <f t="shared" si="30"/>
        <v>0</v>
      </c>
      <c r="L126" s="20">
        <f t="shared" si="31"/>
        <v>0</v>
      </c>
      <c r="M126" s="21">
        <f>$F$543*L126</f>
        <v>0</v>
      </c>
      <c r="N126" s="21">
        <f t="shared" si="19"/>
        <v>11549.176350035226</v>
      </c>
      <c r="O126" s="21">
        <v>14429.39</v>
      </c>
      <c r="AD126" s="38" t="e">
        <f>#REF!-O126</f>
        <v>#REF!</v>
      </c>
      <c r="AE126" s="68" t="e">
        <f>AD126/#REF!</f>
        <v>#REF!</v>
      </c>
      <c r="AF126" s="69">
        <v>13429.804275333636</v>
      </c>
      <c r="AG126" s="70" t="e">
        <f>#REF!-AF126</f>
        <v>#REF!</v>
      </c>
      <c r="AH126" s="68" t="e">
        <f>AG126/#REF!</f>
        <v>#REF!</v>
      </c>
      <c r="AI126" s="38" t="e">
        <f>#REF!-#REF!</f>
        <v>#REF!</v>
      </c>
      <c r="AJ126" s="68" t="e">
        <f>AI126/#REF!</f>
        <v>#REF!</v>
      </c>
      <c r="AK126" s="38" t="e">
        <f>#REF!-#REF!</f>
        <v>#REF!</v>
      </c>
      <c r="AL126" s="76" t="e">
        <f>AK126/#REF!</f>
        <v>#REF!</v>
      </c>
    </row>
    <row r="127" spans="1:38" s="39" customFormat="1" ht="12.75">
      <c r="A127" s="15" t="s">
        <v>222</v>
      </c>
      <c r="B127" s="15" t="s">
        <v>223</v>
      </c>
      <c r="C127" s="32">
        <v>506</v>
      </c>
      <c r="D127" s="44">
        <v>341680.42</v>
      </c>
      <c r="E127" s="34">
        <v>26400</v>
      </c>
      <c r="F127" s="17">
        <f t="shared" si="26"/>
        <v>6548.874716666666</v>
      </c>
      <c r="G127" s="18">
        <f t="shared" si="27"/>
        <v>0.00040068282504166516</v>
      </c>
      <c r="H127" s="19">
        <f>$B$543*G127</f>
        <v>37495.387676421546</v>
      </c>
      <c r="I127" s="20">
        <f t="shared" si="28"/>
        <v>12.94244015151515</v>
      </c>
      <c r="J127" s="20">
        <f t="shared" si="29"/>
        <v>1488.874716666666</v>
      </c>
      <c r="K127" s="20">
        <f t="shared" si="30"/>
        <v>1488.874716666666</v>
      </c>
      <c r="L127" s="20">
        <f t="shared" si="31"/>
        <v>0.0003955733945088921</v>
      </c>
      <c r="M127" s="21">
        <f>$F$543*L127</f>
        <v>7323.603321576387</v>
      </c>
      <c r="N127" s="21">
        <f t="shared" si="19"/>
        <v>44818.990997997935</v>
      </c>
      <c r="O127" s="21">
        <v>57395.87</v>
      </c>
      <c r="AD127" s="38" t="e">
        <f>#REF!-O127</f>
        <v>#REF!</v>
      </c>
      <c r="AE127" s="68" t="e">
        <f>AD127/#REF!</f>
        <v>#REF!</v>
      </c>
      <c r="AF127" s="69">
        <v>58380.59505848042</v>
      </c>
      <c r="AG127" s="70" t="e">
        <f>#REF!-AF127</f>
        <v>#REF!</v>
      </c>
      <c r="AH127" s="68" t="e">
        <f>AG127/#REF!</f>
        <v>#REF!</v>
      </c>
      <c r="AI127" s="38" t="e">
        <f>#REF!-#REF!</f>
        <v>#REF!</v>
      </c>
      <c r="AJ127" s="68" t="e">
        <f>AI127/#REF!</f>
        <v>#REF!</v>
      </c>
      <c r="AK127" s="38" t="e">
        <f>#REF!-#REF!</f>
        <v>#REF!</v>
      </c>
      <c r="AL127" s="76" t="e">
        <f>AK127/#REF!</f>
        <v>#REF!</v>
      </c>
    </row>
    <row r="128" spans="1:38" s="39" customFormat="1" ht="12.75">
      <c r="A128" s="15" t="s">
        <v>224</v>
      </c>
      <c r="B128" s="15" t="s">
        <v>225</v>
      </c>
      <c r="C128" s="32">
        <v>1248</v>
      </c>
      <c r="D128" s="44">
        <v>849947.12</v>
      </c>
      <c r="E128" s="34">
        <v>78650</v>
      </c>
      <c r="F128" s="17">
        <f t="shared" si="26"/>
        <v>13486.76421818182</v>
      </c>
      <c r="G128" s="18">
        <f t="shared" si="27"/>
        <v>0.0008251669212512425</v>
      </c>
      <c r="H128" s="19">
        <f>$B$543*G128</f>
        <v>77218.06794902487</v>
      </c>
      <c r="I128" s="20">
        <f t="shared" si="28"/>
        <v>10.806702097902098</v>
      </c>
      <c r="J128" s="20">
        <f t="shared" si="29"/>
        <v>1006.7642181818189</v>
      </c>
      <c r="K128" s="20">
        <f t="shared" si="30"/>
        <v>1006.7642181818189</v>
      </c>
      <c r="L128" s="20">
        <f t="shared" si="31"/>
        <v>0.00026748331125394097</v>
      </c>
      <c r="M128" s="21">
        <f>$F$543*L128</f>
        <v>4952.157283473668</v>
      </c>
      <c r="N128" s="21">
        <f t="shared" si="19"/>
        <v>82170.22523249855</v>
      </c>
      <c r="O128" s="21">
        <v>116746.19</v>
      </c>
      <c r="AD128" s="38" t="e">
        <f>#REF!-O128</f>
        <v>#REF!</v>
      </c>
      <c r="AE128" s="68" t="e">
        <f>AD128/#REF!</f>
        <v>#REF!</v>
      </c>
      <c r="AF128" s="69">
        <v>110676.2916790705</v>
      </c>
      <c r="AG128" s="70" t="e">
        <f>#REF!-AF128</f>
        <v>#REF!</v>
      </c>
      <c r="AH128" s="68" t="e">
        <f>AG128/#REF!</f>
        <v>#REF!</v>
      </c>
      <c r="AI128" s="38" t="e">
        <f>#REF!-#REF!</f>
        <v>#REF!</v>
      </c>
      <c r="AJ128" s="68" t="e">
        <f>AI128/#REF!</f>
        <v>#REF!</v>
      </c>
      <c r="AK128" s="38" t="e">
        <f>#REF!-#REF!</f>
        <v>#REF!</v>
      </c>
      <c r="AL128" s="76" t="e">
        <f>AK128/#REF!</f>
        <v>#REF!</v>
      </c>
    </row>
    <row r="129" spans="1:38" s="39" customFormat="1" ht="12.75">
      <c r="A129" s="15" t="s">
        <v>226</v>
      </c>
      <c r="B129" s="15" t="s">
        <v>227</v>
      </c>
      <c r="C129" s="32">
        <v>133</v>
      </c>
      <c r="D129" s="44">
        <v>301326.89</v>
      </c>
      <c r="E129" s="34">
        <v>29650</v>
      </c>
      <c r="F129" s="17">
        <f t="shared" si="26"/>
        <v>1351.6518168634063</v>
      </c>
      <c r="G129" s="18">
        <f t="shared" si="27"/>
        <v>8.26987370937509E-05</v>
      </c>
      <c r="H129" s="19">
        <f>$B$543*G129</f>
        <v>7738.84233085911</v>
      </c>
      <c r="I129" s="20">
        <f t="shared" si="28"/>
        <v>10.162795615514334</v>
      </c>
      <c r="J129" s="20">
        <f t="shared" si="29"/>
        <v>21.65181686340639</v>
      </c>
      <c r="K129" s="20">
        <f t="shared" si="30"/>
        <v>21.65181686340639</v>
      </c>
      <c r="L129" s="20">
        <f t="shared" si="31"/>
        <v>5.752587909557518E-06</v>
      </c>
      <c r="M129" s="21">
        <f>$F$543*L129</f>
        <v>106.50279444197699</v>
      </c>
      <c r="N129" s="21">
        <f t="shared" si="19"/>
        <v>7845.345125301087</v>
      </c>
      <c r="O129" s="21">
        <v>10891.64</v>
      </c>
      <c r="AD129" s="38" t="e">
        <f>#REF!-O129</f>
        <v>#REF!</v>
      </c>
      <c r="AE129" s="68" t="e">
        <f>AD129/#REF!</f>
        <v>#REF!</v>
      </c>
      <c r="AF129" s="69">
        <v>10824.677954763136</v>
      </c>
      <c r="AG129" s="70" t="e">
        <f>#REF!-AF129</f>
        <v>#REF!</v>
      </c>
      <c r="AH129" s="68" t="e">
        <f>AG129/#REF!</f>
        <v>#REF!</v>
      </c>
      <c r="AI129" s="38" t="e">
        <f>#REF!-#REF!</f>
        <v>#REF!</v>
      </c>
      <c r="AJ129" s="68" t="e">
        <f>AI129/#REF!</f>
        <v>#REF!</v>
      </c>
      <c r="AK129" s="38" t="e">
        <f>#REF!-#REF!</f>
        <v>#REF!</v>
      </c>
      <c r="AL129" s="76" t="e">
        <f>AK129/#REF!</f>
        <v>#REF!</v>
      </c>
    </row>
    <row r="130" spans="1:38" s="39" customFormat="1" ht="12.75">
      <c r="A130" s="15" t="s">
        <v>228</v>
      </c>
      <c r="B130" s="15" t="s">
        <v>229</v>
      </c>
      <c r="C130" s="32">
        <v>241</v>
      </c>
      <c r="D130" s="44">
        <v>840804.1</v>
      </c>
      <c r="E130" s="34">
        <v>123900</v>
      </c>
      <c r="F130" s="17">
        <f t="shared" si="26"/>
        <v>1635.4623736884582</v>
      </c>
      <c r="G130" s="18">
        <f t="shared" si="27"/>
        <v>0.00010006324941155435</v>
      </c>
      <c r="H130" s="19">
        <f>$B$543*G130</f>
        <v>9363.79124425547</v>
      </c>
      <c r="I130" s="20">
        <f t="shared" si="28"/>
        <v>6.786150928167877</v>
      </c>
      <c r="J130" s="20">
        <f t="shared" si="29"/>
        <v>-774.5376263115417</v>
      </c>
      <c r="K130" s="20">
        <f t="shared" si="30"/>
        <v>0</v>
      </c>
      <c r="L130" s="20">
        <f t="shared" si="31"/>
        <v>0</v>
      </c>
      <c r="M130" s="21">
        <f>$F$543*L130</f>
        <v>0</v>
      </c>
      <c r="N130" s="21">
        <f t="shared" si="19"/>
        <v>9363.79124425547</v>
      </c>
      <c r="O130" s="21">
        <v>11180.19</v>
      </c>
      <c r="AD130" s="38" t="e">
        <f>#REF!-O130</f>
        <v>#REF!</v>
      </c>
      <c r="AE130" s="68" t="e">
        <f>AD130/#REF!</f>
        <v>#REF!</v>
      </c>
      <c r="AF130" s="69">
        <v>11329.614977686058</v>
      </c>
      <c r="AG130" s="70" t="e">
        <f>#REF!-AF130</f>
        <v>#REF!</v>
      </c>
      <c r="AH130" s="68" t="e">
        <f>AG130/#REF!</f>
        <v>#REF!</v>
      </c>
      <c r="AI130" s="38" t="e">
        <f>#REF!-#REF!</f>
        <v>#REF!</v>
      </c>
      <c r="AJ130" s="68" t="e">
        <f>AI130/#REF!</f>
        <v>#REF!</v>
      </c>
      <c r="AK130" s="38" t="e">
        <f>#REF!-#REF!</f>
        <v>#REF!</v>
      </c>
      <c r="AL130" s="76" t="e">
        <f>AK130/#REF!</f>
        <v>#REF!</v>
      </c>
    </row>
    <row r="131" spans="1:38" s="39" customFormat="1" ht="12.75">
      <c r="A131" s="15" t="s">
        <v>230</v>
      </c>
      <c r="B131" s="15" t="s">
        <v>231</v>
      </c>
      <c r="C131" s="32">
        <v>700</v>
      </c>
      <c r="D131" s="44">
        <v>1518110</v>
      </c>
      <c r="E131" s="34">
        <v>158450</v>
      </c>
      <c r="F131" s="17">
        <f t="shared" si="26"/>
        <v>6706.702429788576</v>
      </c>
      <c r="G131" s="18">
        <f t="shared" si="27"/>
        <v>0.0004103392708738952</v>
      </c>
      <c r="H131" s="19">
        <f>$B$543*G131</f>
        <v>38399.02556012215</v>
      </c>
      <c r="I131" s="20">
        <f t="shared" si="28"/>
        <v>9.581003471126538</v>
      </c>
      <c r="J131" s="20">
        <f t="shared" si="29"/>
        <v>-293.2975702114236</v>
      </c>
      <c r="K131" s="20">
        <f t="shared" si="30"/>
        <v>0</v>
      </c>
      <c r="L131" s="20">
        <f t="shared" si="31"/>
        <v>0</v>
      </c>
      <c r="M131" s="21">
        <f>$F$543*L131</f>
        <v>0</v>
      </c>
      <c r="N131" s="21">
        <f t="shared" si="19"/>
        <v>38399.02556012215</v>
      </c>
      <c r="O131" s="21">
        <v>78845.63</v>
      </c>
      <c r="AD131" s="38" t="e">
        <f>#REF!-O131</f>
        <v>#REF!</v>
      </c>
      <c r="AE131" s="68" t="e">
        <f>AD131/#REF!</f>
        <v>#REF!</v>
      </c>
      <c r="AF131" s="69">
        <v>48646.52178406483</v>
      </c>
      <c r="AG131" s="70" t="e">
        <f>#REF!-AF131</f>
        <v>#REF!</v>
      </c>
      <c r="AH131" s="68" t="e">
        <f>AG131/#REF!</f>
        <v>#REF!</v>
      </c>
      <c r="AI131" s="38" t="e">
        <f>#REF!-#REF!</f>
        <v>#REF!</v>
      </c>
      <c r="AJ131" s="68" t="e">
        <f>AI131/#REF!</f>
        <v>#REF!</v>
      </c>
      <c r="AK131" s="38" t="e">
        <f>#REF!-#REF!</f>
        <v>#REF!</v>
      </c>
      <c r="AL131" s="76" t="e">
        <f>AK131/#REF!</f>
        <v>#REF!</v>
      </c>
    </row>
    <row r="132" spans="1:38" s="39" customFormat="1" ht="12.75">
      <c r="A132" s="15" t="s">
        <v>232</v>
      </c>
      <c r="B132" s="15" t="s">
        <v>233</v>
      </c>
      <c r="C132" s="32">
        <v>7514</v>
      </c>
      <c r="D132" s="44">
        <v>5568086.5</v>
      </c>
      <c r="E132" s="34">
        <v>455100</v>
      </c>
      <c r="F132" s="17">
        <f t="shared" si="26"/>
        <v>91932.76633926609</v>
      </c>
      <c r="G132" s="18">
        <f t="shared" si="27"/>
        <v>0.005624764883189223</v>
      </c>
      <c r="H132" s="19">
        <f>$B$543*G132</f>
        <v>526358.3231000007</v>
      </c>
      <c r="I132" s="20">
        <f t="shared" si="28"/>
        <v>12.23486376620523</v>
      </c>
      <c r="J132" s="20">
        <f t="shared" si="29"/>
        <v>16792.766339266098</v>
      </c>
      <c r="K132" s="20">
        <f t="shared" si="30"/>
        <v>16792.766339266098</v>
      </c>
      <c r="L132" s="20">
        <f t="shared" si="31"/>
        <v>0.004461605472682197</v>
      </c>
      <c r="M132" s="21">
        <f>$F$543*L132</f>
        <v>82601.68432173014</v>
      </c>
      <c r="N132" s="21">
        <f t="shared" si="19"/>
        <v>608960.0074217309</v>
      </c>
      <c r="O132" s="21">
        <v>750561.12</v>
      </c>
      <c r="AD132" s="38" t="e">
        <f>#REF!-O132</f>
        <v>#REF!</v>
      </c>
      <c r="AE132" s="68" t="e">
        <f>AD132/#REF!</f>
        <v>#REF!</v>
      </c>
      <c r="AF132" s="69">
        <v>749819.5207432327</v>
      </c>
      <c r="AG132" s="70" t="e">
        <f>#REF!-AF132</f>
        <v>#REF!</v>
      </c>
      <c r="AH132" s="68" t="e">
        <f>AG132/#REF!</f>
        <v>#REF!</v>
      </c>
      <c r="AI132" s="38" t="e">
        <f>#REF!-#REF!</f>
        <v>#REF!</v>
      </c>
      <c r="AJ132" s="68" t="e">
        <f>AI132/#REF!</f>
        <v>#REF!</v>
      </c>
      <c r="AK132" s="38" t="e">
        <f>#REF!-#REF!</f>
        <v>#REF!</v>
      </c>
      <c r="AL132" s="76" t="e">
        <f>AK132/#REF!</f>
        <v>#REF!</v>
      </c>
    </row>
    <row r="133" spans="1:38" s="39" customFormat="1" ht="12.75">
      <c r="A133" s="15" t="s">
        <v>234</v>
      </c>
      <c r="B133" s="15" t="s">
        <v>235</v>
      </c>
      <c r="C133" s="32">
        <v>805</v>
      </c>
      <c r="D133" s="44">
        <v>869841.65</v>
      </c>
      <c r="E133" s="34">
        <v>80550</v>
      </c>
      <c r="F133" s="17">
        <f t="shared" si="26"/>
        <v>8693.017110490378</v>
      </c>
      <c r="G133" s="18">
        <f t="shared" si="27"/>
        <v>0.000531868878954477</v>
      </c>
      <c r="H133" s="19">
        <f>$B$543*G133</f>
        <v>49771.61126721141</v>
      </c>
      <c r="I133" s="20">
        <f t="shared" si="28"/>
        <v>10.798779019242707</v>
      </c>
      <c r="J133" s="20">
        <f t="shared" si="29"/>
        <v>643.0171104903789</v>
      </c>
      <c r="K133" s="20">
        <f t="shared" si="30"/>
        <v>643.0171104903789</v>
      </c>
      <c r="L133" s="20">
        <f t="shared" si="31"/>
        <v>0.00017084074185465904</v>
      </c>
      <c r="M133" s="21">
        <f>$F$543*L133</f>
        <v>3162.927137859445</v>
      </c>
      <c r="N133" s="21">
        <f t="shared" si="19"/>
        <v>52934.53840507085</v>
      </c>
      <c r="O133" s="21">
        <v>67007.16</v>
      </c>
      <c r="AD133" s="38" t="e">
        <f>#REF!-O133</f>
        <v>#REF!</v>
      </c>
      <c r="AE133" s="68" t="e">
        <f>AD133/#REF!</f>
        <v>#REF!</v>
      </c>
      <c r="AF133" s="69">
        <v>67380.13399017694</v>
      </c>
      <c r="AG133" s="70" t="e">
        <f>#REF!-AF133</f>
        <v>#REF!</v>
      </c>
      <c r="AH133" s="68" t="e">
        <f>AG133/#REF!</f>
        <v>#REF!</v>
      </c>
      <c r="AI133" s="38" t="e">
        <f>#REF!-#REF!</f>
        <v>#REF!</v>
      </c>
      <c r="AJ133" s="68" t="e">
        <f>AI133/#REF!</f>
        <v>#REF!</v>
      </c>
      <c r="AK133" s="38" t="e">
        <f>#REF!-#REF!</f>
        <v>#REF!</v>
      </c>
      <c r="AL133" s="76" t="e">
        <f>AK133/#REF!</f>
        <v>#REF!</v>
      </c>
    </row>
    <row r="134" spans="1:38" s="39" customFormat="1" ht="12.75">
      <c r="A134" s="15" t="s">
        <v>236</v>
      </c>
      <c r="B134" s="15" t="s">
        <v>237</v>
      </c>
      <c r="C134" s="32">
        <v>4845</v>
      </c>
      <c r="D134" s="44">
        <v>12718352.89</v>
      </c>
      <c r="E134" s="34">
        <v>939650</v>
      </c>
      <c r="F134" s="17">
        <f t="shared" si="26"/>
        <v>65578.05539514714</v>
      </c>
      <c r="G134" s="18">
        <f t="shared" si="27"/>
        <v>0.004012292436988423</v>
      </c>
      <c r="H134" s="19">
        <f>$B$543*G134</f>
        <v>375465.2083737586</v>
      </c>
      <c r="I134" s="20">
        <f t="shared" si="28"/>
        <v>13.535202351939553</v>
      </c>
      <c r="J134" s="20">
        <f t="shared" si="29"/>
        <v>17128.055395147134</v>
      </c>
      <c r="K134" s="20">
        <f t="shared" si="30"/>
        <v>17128.055395147134</v>
      </c>
      <c r="L134" s="20">
        <f t="shared" si="31"/>
        <v>0.004550687131798205</v>
      </c>
      <c r="M134" s="21">
        <f>$F$543*L134</f>
        <v>84250.93258677963</v>
      </c>
      <c r="N134" s="21">
        <f t="shared" si="19"/>
        <v>459716.14096053824</v>
      </c>
      <c r="O134" s="21">
        <v>619371.62</v>
      </c>
      <c r="AD134" s="38" t="e">
        <f>#REF!-O134</f>
        <v>#REF!</v>
      </c>
      <c r="AE134" s="68" t="e">
        <f>AD134/#REF!</f>
        <v>#REF!</v>
      </c>
      <c r="AF134" s="69">
        <v>526954.4782591847</v>
      </c>
      <c r="AG134" s="70" t="e">
        <f>#REF!-AF134</f>
        <v>#REF!</v>
      </c>
      <c r="AH134" s="68" t="e">
        <f>AG134/#REF!</f>
        <v>#REF!</v>
      </c>
      <c r="AI134" s="38" t="e">
        <f>#REF!-#REF!</f>
        <v>#REF!</v>
      </c>
      <c r="AJ134" s="68" t="e">
        <f>AI134/#REF!</f>
        <v>#REF!</v>
      </c>
      <c r="AK134" s="38" t="e">
        <f>#REF!-#REF!</f>
        <v>#REF!</v>
      </c>
      <c r="AL134" s="76" t="e">
        <f>AK134/#REF!</f>
        <v>#REF!</v>
      </c>
    </row>
    <row r="135" spans="1:38" s="39" customFormat="1" ht="12.75">
      <c r="A135" s="15" t="s">
        <v>238</v>
      </c>
      <c r="B135" s="15" t="s">
        <v>239</v>
      </c>
      <c r="C135" s="32">
        <v>1128</v>
      </c>
      <c r="D135" s="44">
        <v>1097320.95</v>
      </c>
      <c r="E135" s="34">
        <v>102750</v>
      </c>
      <c r="F135" s="17">
        <f t="shared" si="26"/>
        <v>12046.501524087591</v>
      </c>
      <c r="G135" s="18">
        <f t="shared" si="27"/>
        <v>0.0007370466639491561</v>
      </c>
      <c r="H135" s="19">
        <f>$B$543*G135</f>
        <v>68971.88667248983</v>
      </c>
      <c r="I135" s="20">
        <f t="shared" si="28"/>
        <v>10.679522627737226</v>
      </c>
      <c r="J135" s="20">
        <f t="shared" si="29"/>
        <v>766.5015240875911</v>
      </c>
      <c r="K135" s="20">
        <f t="shared" si="30"/>
        <v>766.5015240875911</v>
      </c>
      <c r="L135" s="20">
        <f t="shared" si="31"/>
        <v>0.00020364884055415846</v>
      </c>
      <c r="M135" s="21">
        <f>$F$543*L135</f>
        <v>3770.3327519517716</v>
      </c>
      <c r="N135" s="21">
        <f t="shared" si="19"/>
        <v>72742.2194244416</v>
      </c>
      <c r="O135" s="21">
        <v>118535.06</v>
      </c>
      <c r="AD135" s="38" t="e">
        <f>#REF!-O135</f>
        <v>#REF!</v>
      </c>
      <c r="AE135" s="68" t="e">
        <f>AD135/#REF!</f>
        <v>#REF!</v>
      </c>
      <c r="AF135" s="69">
        <v>95082.59287043927</v>
      </c>
      <c r="AG135" s="70" t="e">
        <f>#REF!-AF135</f>
        <v>#REF!</v>
      </c>
      <c r="AH135" s="68" t="e">
        <f>AG135/#REF!</f>
        <v>#REF!</v>
      </c>
      <c r="AI135" s="38" t="e">
        <f>#REF!-#REF!</f>
        <v>#REF!</v>
      </c>
      <c r="AJ135" s="68" t="e">
        <f>AI135/#REF!</f>
        <v>#REF!</v>
      </c>
      <c r="AK135" s="38" t="e">
        <f>#REF!-#REF!</f>
        <v>#REF!</v>
      </c>
      <c r="AL135" s="76" t="e">
        <f>AK135/#REF!</f>
        <v>#REF!</v>
      </c>
    </row>
    <row r="136" spans="1:38" s="39" customFormat="1" ht="12.75">
      <c r="A136" s="15" t="s">
        <v>240</v>
      </c>
      <c r="B136" s="15" t="s">
        <v>241</v>
      </c>
      <c r="C136" s="32">
        <v>1404</v>
      </c>
      <c r="D136" s="44">
        <v>895709.12</v>
      </c>
      <c r="E136" s="34">
        <v>90650</v>
      </c>
      <c r="F136" s="17">
        <f t="shared" si="26"/>
        <v>13872.869326861555</v>
      </c>
      <c r="G136" s="18">
        <f t="shared" si="27"/>
        <v>0.0008487901683588861</v>
      </c>
      <c r="H136" s="19">
        <f>$B$543*G136</f>
        <v>79428.7012807253</v>
      </c>
      <c r="I136" s="20">
        <f t="shared" si="28"/>
        <v>9.880961059018201</v>
      </c>
      <c r="J136" s="20">
        <f t="shared" si="29"/>
        <v>-167.13067313844567</v>
      </c>
      <c r="K136" s="20">
        <f t="shared" si="30"/>
        <v>0</v>
      </c>
      <c r="L136" s="20">
        <f t="shared" si="31"/>
        <v>0</v>
      </c>
      <c r="M136" s="21">
        <f>$F$543*L136</f>
        <v>0</v>
      </c>
      <c r="N136" s="21">
        <f aca="true" t="shared" si="32" ref="N136:N199">H136+M136</f>
        <v>79428.7012807253</v>
      </c>
      <c r="O136" s="21">
        <v>100140.05</v>
      </c>
      <c r="AD136" s="38" t="e">
        <f>#REF!-O136</f>
        <v>#REF!</v>
      </c>
      <c r="AE136" s="68" t="e">
        <f>AD136/#REF!</f>
        <v>#REF!</v>
      </c>
      <c r="AF136" s="69">
        <v>112950.88825157867</v>
      </c>
      <c r="AG136" s="70" t="e">
        <f>#REF!-AF136</f>
        <v>#REF!</v>
      </c>
      <c r="AH136" s="68" t="e">
        <f>AG136/#REF!</f>
        <v>#REF!</v>
      </c>
      <c r="AI136" s="38" t="e">
        <f>#REF!-#REF!</f>
        <v>#REF!</v>
      </c>
      <c r="AJ136" s="68" t="e">
        <f>AI136/#REF!</f>
        <v>#REF!</v>
      </c>
      <c r="AK136" s="38" t="e">
        <f>#REF!-#REF!</f>
        <v>#REF!</v>
      </c>
      <c r="AL136" s="76" t="e">
        <f>AK136/#REF!</f>
        <v>#REF!</v>
      </c>
    </row>
    <row r="137" spans="1:38" s="39" customFormat="1" ht="12.75">
      <c r="A137" s="15" t="s">
        <v>242</v>
      </c>
      <c r="B137" s="15" t="s">
        <v>243</v>
      </c>
      <c r="C137" s="32">
        <v>790</v>
      </c>
      <c r="D137" s="44">
        <v>547718.15</v>
      </c>
      <c r="E137" s="34">
        <v>59100</v>
      </c>
      <c r="F137" s="17">
        <f t="shared" si="26"/>
        <v>7321.443967851101</v>
      </c>
      <c r="G137" s="18">
        <f t="shared" si="27"/>
        <v>0.00044795128618921093</v>
      </c>
      <c r="H137" s="19">
        <f>$B$543*G137</f>
        <v>41918.70997732326</v>
      </c>
      <c r="I137" s="20">
        <f t="shared" si="28"/>
        <v>9.267650592216583</v>
      </c>
      <c r="J137" s="20">
        <f t="shared" si="29"/>
        <v>-578.5560321488994</v>
      </c>
      <c r="K137" s="20">
        <f t="shared" si="30"/>
        <v>0</v>
      </c>
      <c r="L137" s="20">
        <f t="shared" si="31"/>
        <v>0</v>
      </c>
      <c r="M137" s="21">
        <f>$F$543*L137</f>
        <v>0</v>
      </c>
      <c r="N137" s="21">
        <f t="shared" si="32"/>
        <v>41918.70997732326</v>
      </c>
      <c r="O137" s="21">
        <v>46824.21</v>
      </c>
      <c r="AD137" s="38" t="e">
        <f>#REF!-O137</f>
        <v>#REF!</v>
      </c>
      <c r="AE137" s="68" t="e">
        <f>AD137/#REF!</f>
        <v>#REF!</v>
      </c>
      <c r="AF137" s="69">
        <v>49321.269278506115</v>
      </c>
      <c r="AG137" s="70" t="e">
        <f>#REF!-AF137</f>
        <v>#REF!</v>
      </c>
      <c r="AH137" s="68" t="e">
        <f>AG137/#REF!</f>
        <v>#REF!</v>
      </c>
      <c r="AI137" s="38" t="e">
        <f>#REF!-#REF!</f>
        <v>#REF!</v>
      </c>
      <c r="AJ137" s="68" t="e">
        <f>AI137/#REF!</f>
        <v>#REF!</v>
      </c>
      <c r="AK137" s="38" t="e">
        <f>#REF!-#REF!</f>
        <v>#REF!</v>
      </c>
      <c r="AL137" s="76" t="e">
        <f>AK137/#REF!</f>
        <v>#REF!</v>
      </c>
    </row>
    <row r="138" spans="1:38" s="39" customFormat="1" ht="12.75">
      <c r="A138" s="15" t="s">
        <v>244</v>
      </c>
      <c r="B138" s="15" t="s">
        <v>245</v>
      </c>
      <c r="C138" s="32">
        <v>1015</v>
      </c>
      <c r="D138" s="44">
        <v>918718.6</v>
      </c>
      <c r="E138" s="34">
        <v>76250</v>
      </c>
      <c r="F138" s="17">
        <f t="shared" si="26"/>
        <v>12229.500052459016</v>
      </c>
      <c r="G138" s="18">
        <f t="shared" si="27"/>
        <v>0.0007482431473907651</v>
      </c>
      <c r="H138" s="19">
        <f>$B$543*G138</f>
        <v>70019.63931128115</v>
      </c>
      <c r="I138" s="20">
        <f t="shared" si="28"/>
        <v>12.048768524590164</v>
      </c>
      <c r="J138" s="20">
        <f t="shared" si="29"/>
        <v>2079.5000524590164</v>
      </c>
      <c r="K138" s="20">
        <f t="shared" si="30"/>
        <v>2079.5000524590164</v>
      </c>
      <c r="L138" s="20">
        <f t="shared" si="31"/>
        <v>0.0005524943673395707</v>
      </c>
      <c r="M138" s="21">
        <f>$F$543*L138</f>
        <v>10228.82135140504</v>
      </c>
      <c r="N138" s="21">
        <f t="shared" si="32"/>
        <v>80248.4606626862</v>
      </c>
      <c r="O138" s="21">
        <v>128460.7</v>
      </c>
      <c r="AD138" s="38" t="e">
        <f>#REF!-O138</f>
        <v>#REF!</v>
      </c>
      <c r="AE138" s="68" t="e">
        <f>AD138/#REF!</f>
        <v>#REF!</v>
      </c>
      <c r="AF138" s="69">
        <v>126895.02930686397</v>
      </c>
      <c r="AG138" s="70" t="e">
        <f>#REF!-AF138</f>
        <v>#REF!</v>
      </c>
      <c r="AH138" s="68" t="e">
        <f>AG138/#REF!</f>
        <v>#REF!</v>
      </c>
      <c r="AI138" s="38" t="e">
        <f>#REF!-#REF!</f>
        <v>#REF!</v>
      </c>
      <c r="AJ138" s="68" t="e">
        <f>AI138/#REF!</f>
        <v>#REF!</v>
      </c>
      <c r="AK138" s="38" t="e">
        <f>#REF!-#REF!</f>
        <v>#REF!</v>
      </c>
      <c r="AL138" s="76" t="e">
        <f>AK138/#REF!</f>
        <v>#REF!</v>
      </c>
    </row>
    <row r="139" spans="1:38" s="39" customFormat="1" ht="12.75">
      <c r="A139" s="15" t="s">
        <v>246</v>
      </c>
      <c r="B139" s="15" t="s">
        <v>1016</v>
      </c>
      <c r="C139" s="32">
        <v>1127</v>
      </c>
      <c r="D139" s="44">
        <v>4922665.62</v>
      </c>
      <c r="E139" s="34">
        <v>596150</v>
      </c>
      <c r="F139" s="17">
        <f t="shared" si="26"/>
        <v>9306.121200603875</v>
      </c>
      <c r="G139" s="18">
        <f t="shared" si="27"/>
        <v>0.0005693807095360086</v>
      </c>
      <c r="H139" s="19">
        <f>$B$543*G139</f>
        <v>53281.920524815636</v>
      </c>
      <c r="I139" s="20">
        <f t="shared" si="28"/>
        <v>8.25742786211524</v>
      </c>
      <c r="J139" s="20">
        <f t="shared" si="29"/>
        <v>-1963.878799396125</v>
      </c>
      <c r="K139" s="20">
        <f t="shared" si="30"/>
        <v>0</v>
      </c>
      <c r="L139" s="20">
        <f t="shared" si="31"/>
        <v>0</v>
      </c>
      <c r="M139" s="21">
        <f>$F$543*L139</f>
        <v>0</v>
      </c>
      <c r="N139" s="21">
        <f t="shared" si="32"/>
        <v>53281.920524815636</v>
      </c>
      <c r="O139" s="21">
        <v>67506.3</v>
      </c>
      <c r="AD139" s="38" t="e">
        <f>#REF!-O139</f>
        <v>#REF!</v>
      </c>
      <c r="AE139" s="68" t="e">
        <f>AD139/#REF!</f>
        <v>#REF!</v>
      </c>
      <c r="AF139" s="69">
        <v>59984.67299397935</v>
      </c>
      <c r="AG139" s="70" t="e">
        <f>#REF!-AF139</f>
        <v>#REF!</v>
      </c>
      <c r="AH139" s="68" t="e">
        <f>AG139/#REF!</f>
        <v>#REF!</v>
      </c>
      <c r="AI139" s="38" t="e">
        <f>#REF!-#REF!</f>
        <v>#REF!</v>
      </c>
      <c r="AJ139" s="68" t="e">
        <f>AI139/#REF!</f>
        <v>#REF!</v>
      </c>
      <c r="AK139" s="38" t="e">
        <f>#REF!-#REF!</f>
        <v>#REF!</v>
      </c>
      <c r="AL139" s="76" t="e">
        <f>AK139/#REF!</f>
        <v>#REF!</v>
      </c>
    </row>
    <row r="140" spans="1:38" s="39" customFormat="1" ht="12.75">
      <c r="A140" s="15" t="s">
        <v>247</v>
      </c>
      <c r="B140" s="15" t="s">
        <v>1017</v>
      </c>
      <c r="C140" s="32">
        <v>118</v>
      </c>
      <c r="D140" s="44">
        <v>967717.29</v>
      </c>
      <c r="E140" s="34">
        <v>219350</v>
      </c>
      <c r="F140" s="17">
        <f t="shared" si="26"/>
        <v>520.5864609984044</v>
      </c>
      <c r="G140" s="18">
        <f t="shared" si="27"/>
        <v>3.1851281769130296E-05</v>
      </c>
      <c r="H140" s="19">
        <f>$B$543*G140</f>
        <v>2980.6023200527525</v>
      </c>
      <c r="I140" s="20">
        <f t="shared" si="28"/>
        <v>4.411749669478003</v>
      </c>
      <c r="J140" s="20">
        <f t="shared" si="29"/>
        <v>-659.4135390015956</v>
      </c>
      <c r="K140" s="20">
        <f t="shared" si="30"/>
        <v>0</v>
      </c>
      <c r="L140" s="20">
        <f t="shared" si="31"/>
        <v>0</v>
      </c>
      <c r="M140" s="21">
        <f>$F$543*L140</f>
        <v>0</v>
      </c>
      <c r="N140" s="21">
        <f t="shared" si="32"/>
        <v>2980.6023200527525</v>
      </c>
      <c r="O140" s="21">
        <v>2471.16</v>
      </c>
      <c r="AD140" s="38" t="e">
        <f>#REF!-O140</f>
        <v>#REF!</v>
      </c>
      <c r="AE140" s="68" t="e">
        <f>AD140/#REF!</f>
        <v>#REF!</v>
      </c>
      <c r="AF140" s="69">
        <v>3082.831012521966</v>
      </c>
      <c r="AG140" s="70" t="e">
        <f>#REF!-AF140</f>
        <v>#REF!</v>
      </c>
      <c r="AH140" s="68" t="e">
        <f>AG140/#REF!</f>
        <v>#REF!</v>
      </c>
      <c r="AI140" s="38" t="e">
        <f>#REF!-#REF!</f>
        <v>#REF!</v>
      </c>
      <c r="AJ140" s="68" t="e">
        <f>AI140/#REF!</f>
        <v>#REF!</v>
      </c>
      <c r="AK140" s="38" t="e">
        <f>#REF!-#REF!</f>
        <v>#REF!</v>
      </c>
      <c r="AL140" s="76" t="e">
        <f>AK140/#REF!</f>
        <v>#REF!</v>
      </c>
    </row>
    <row r="141" spans="1:38" s="39" customFormat="1" ht="12.75">
      <c r="A141" s="15" t="s">
        <v>248</v>
      </c>
      <c r="B141" s="15" t="s">
        <v>249</v>
      </c>
      <c r="C141" s="32">
        <v>92</v>
      </c>
      <c r="D141" s="44">
        <v>431490.15</v>
      </c>
      <c r="E141" s="34">
        <v>99550</v>
      </c>
      <c r="F141" s="17">
        <f t="shared" si="26"/>
        <v>398.76538221999</v>
      </c>
      <c r="G141" s="18">
        <f t="shared" si="27"/>
        <v>2.4397846468202274E-05</v>
      </c>
      <c r="H141" s="19">
        <f>$B$543*G141</f>
        <v>2283.1193518213063</v>
      </c>
      <c r="I141" s="20">
        <f t="shared" si="28"/>
        <v>4.334406328478152</v>
      </c>
      <c r="J141" s="20">
        <f t="shared" si="29"/>
        <v>-521.23461778001</v>
      </c>
      <c r="K141" s="20">
        <f t="shared" si="30"/>
        <v>0</v>
      </c>
      <c r="L141" s="20">
        <f t="shared" si="31"/>
        <v>0</v>
      </c>
      <c r="M141" s="21">
        <f>$F$543*L141</f>
        <v>0</v>
      </c>
      <c r="N141" s="21">
        <f t="shared" si="32"/>
        <v>2283.1193518213063</v>
      </c>
      <c r="O141" s="21">
        <v>3107.29</v>
      </c>
      <c r="AD141" s="38" t="e">
        <f>#REF!-O141</f>
        <v>#REF!</v>
      </c>
      <c r="AE141" s="68" t="e">
        <f>AD141/#REF!</f>
        <v>#REF!</v>
      </c>
      <c r="AF141" s="69">
        <v>2807.8604271544773</v>
      </c>
      <c r="AG141" s="70" t="e">
        <f>#REF!-AF141</f>
        <v>#REF!</v>
      </c>
      <c r="AH141" s="68" t="e">
        <f>AG141/#REF!</f>
        <v>#REF!</v>
      </c>
      <c r="AI141" s="38" t="e">
        <f>#REF!-#REF!</f>
        <v>#REF!</v>
      </c>
      <c r="AJ141" s="68" t="e">
        <f>AI141/#REF!</f>
        <v>#REF!</v>
      </c>
      <c r="AK141" s="38" t="e">
        <f>#REF!-#REF!</f>
        <v>#REF!</v>
      </c>
      <c r="AL141" s="76" t="e">
        <f>AK141/#REF!</f>
        <v>#REF!</v>
      </c>
    </row>
    <row r="142" spans="1:38" s="39" customFormat="1" ht="12.75">
      <c r="A142" s="15" t="s">
        <v>250</v>
      </c>
      <c r="B142" s="15" t="s">
        <v>251</v>
      </c>
      <c r="C142" s="32">
        <v>1267</v>
      </c>
      <c r="D142" s="44">
        <v>793617.4</v>
      </c>
      <c r="E142" s="34">
        <v>75950</v>
      </c>
      <c r="F142" s="17">
        <f t="shared" si="26"/>
        <v>13239.147410138248</v>
      </c>
      <c r="G142" s="18">
        <f t="shared" si="27"/>
        <v>0.0008100168677737807</v>
      </c>
      <c r="H142" s="19">
        <f>$B$543*G142</f>
        <v>75800.34526925471</v>
      </c>
      <c r="I142" s="20">
        <f t="shared" si="28"/>
        <v>10.449208689927584</v>
      </c>
      <c r="J142" s="20">
        <f t="shared" si="29"/>
        <v>569.1474101382489</v>
      </c>
      <c r="K142" s="20">
        <f t="shared" si="30"/>
        <v>569.1474101382489</v>
      </c>
      <c r="L142" s="20">
        <f t="shared" si="31"/>
        <v>0.00015121458540741457</v>
      </c>
      <c r="M142" s="21">
        <f>$F$543*L142</f>
        <v>2799.570586225671</v>
      </c>
      <c r="N142" s="21">
        <f t="shared" si="32"/>
        <v>78599.91585548039</v>
      </c>
      <c r="O142" s="21">
        <v>145110.07</v>
      </c>
      <c r="AD142" s="38" t="e">
        <f>#REF!-O142</f>
        <v>#REF!</v>
      </c>
      <c r="AE142" s="68" t="e">
        <f>AD142/#REF!</f>
        <v>#REF!</v>
      </c>
      <c r="AF142" s="69">
        <v>135781.7144297858</v>
      </c>
      <c r="AG142" s="70" t="e">
        <f>#REF!-AF142</f>
        <v>#REF!</v>
      </c>
      <c r="AH142" s="68" t="e">
        <f>AG142/#REF!</f>
        <v>#REF!</v>
      </c>
      <c r="AI142" s="38" t="e">
        <f>#REF!-#REF!</f>
        <v>#REF!</v>
      </c>
      <c r="AJ142" s="68" t="e">
        <f>AI142/#REF!</f>
        <v>#REF!</v>
      </c>
      <c r="AK142" s="38" t="e">
        <f>#REF!-#REF!</f>
        <v>#REF!</v>
      </c>
      <c r="AL142" s="76" t="e">
        <f>AK142/#REF!</f>
        <v>#REF!</v>
      </c>
    </row>
    <row r="143" spans="1:38" s="39" customFormat="1" ht="12.75">
      <c r="A143" s="15" t="s">
        <v>252</v>
      </c>
      <c r="B143" s="15" t="s">
        <v>253</v>
      </c>
      <c r="C143" s="32">
        <v>564</v>
      </c>
      <c r="D143" s="44">
        <v>480096.68</v>
      </c>
      <c r="E143" s="34">
        <v>41400</v>
      </c>
      <c r="F143" s="17">
        <f t="shared" si="26"/>
        <v>6540.4475246376805</v>
      </c>
      <c r="G143" s="18">
        <f t="shared" si="27"/>
        <v>0.0004001672202613891</v>
      </c>
      <c r="H143" s="19">
        <f>$B$543*G143</f>
        <v>37447.13803876299</v>
      </c>
      <c r="I143" s="20">
        <f t="shared" si="28"/>
        <v>11.596538164251207</v>
      </c>
      <c r="J143" s="20">
        <f t="shared" si="29"/>
        <v>900.4475246376808</v>
      </c>
      <c r="K143" s="20">
        <f t="shared" si="30"/>
        <v>900.4475246376808</v>
      </c>
      <c r="L143" s="20">
        <f t="shared" si="31"/>
        <v>0.0002392364380365808</v>
      </c>
      <c r="M143" s="21">
        <f>$F$543*L143</f>
        <v>4429.1977078539885</v>
      </c>
      <c r="N143" s="21">
        <f t="shared" si="32"/>
        <v>41876.33574661698</v>
      </c>
      <c r="O143" s="21">
        <v>62552.95</v>
      </c>
      <c r="AD143" s="38" t="e">
        <f>#REF!-O143</f>
        <v>#REF!</v>
      </c>
      <c r="AE143" s="68" t="e">
        <f>AD143/#REF!</f>
        <v>#REF!</v>
      </c>
      <c r="AF143" s="69">
        <v>56001.10725867475</v>
      </c>
      <c r="AG143" s="70" t="e">
        <f>#REF!-AF143</f>
        <v>#REF!</v>
      </c>
      <c r="AH143" s="68" t="e">
        <f>AG143/#REF!</f>
        <v>#REF!</v>
      </c>
      <c r="AI143" s="38" t="e">
        <f>#REF!-#REF!</f>
        <v>#REF!</v>
      </c>
      <c r="AJ143" s="68" t="e">
        <f>AI143/#REF!</f>
        <v>#REF!</v>
      </c>
      <c r="AK143" s="38" t="e">
        <f>#REF!-#REF!</f>
        <v>#REF!</v>
      </c>
      <c r="AL143" s="76" t="e">
        <f>AK143/#REF!</f>
        <v>#REF!</v>
      </c>
    </row>
    <row r="144" spans="1:38" s="39" customFormat="1" ht="12.75">
      <c r="A144" s="15" t="s">
        <v>254</v>
      </c>
      <c r="B144" s="15" t="s">
        <v>255</v>
      </c>
      <c r="C144" s="32">
        <v>413</v>
      </c>
      <c r="D144" s="44">
        <v>781183.26</v>
      </c>
      <c r="E144" s="34">
        <v>85500</v>
      </c>
      <c r="F144" s="17">
        <f t="shared" si="26"/>
        <v>3773.4349284210525</v>
      </c>
      <c r="G144" s="18">
        <f t="shared" si="27"/>
        <v>0.00023087181121098216</v>
      </c>
      <c r="H144" s="19">
        <f>$B$543*G144</f>
        <v>21604.68960458492</v>
      </c>
      <c r="I144" s="20">
        <f t="shared" si="28"/>
        <v>9.136646315789474</v>
      </c>
      <c r="J144" s="20">
        <f t="shared" si="29"/>
        <v>-356.5650715789474</v>
      </c>
      <c r="K144" s="20">
        <f t="shared" si="30"/>
        <v>0</v>
      </c>
      <c r="L144" s="20">
        <f t="shared" si="31"/>
        <v>0</v>
      </c>
      <c r="M144" s="21">
        <f>$F$543*L144</f>
        <v>0</v>
      </c>
      <c r="N144" s="21">
        <f t="shared" si="32"/>
        <v>21604.68960458492</v>
      </c>
      <c r="O144" s="21">
        <v>23091.2</v>
      </c>
      <c r="AD144" s="38" t="e">
        <f>#REF!-O144</f>
        <v>#REF!</v>
      </c>
      <c r="AE144" s="68" t="e">
        <f>AD144/#REF!</f>
        <v>#REF!</v>
      </c>
      <c r="AF144" s="69">
        <v>24154.654491556073</v>
      </c>
      <c r="AG144" s="70" t="e">
        <f>#REF!-AF144</f>
        <v>#REF!</v>
      </c>
      <c r="AH144" s="68" t="e">
        <f>AG144/#REF!</f>
        <v>#REF!</v>
      </c>
      <c r="AI144" s="38" t="e">
        <f>#REF!-#REF!</f>
        <v>#REF!</v>
      </c>
      <c r="AJ144" s="68" t="e">
        <f>AI144/#REF!</f>
        <v>#REF!</v>
      </c>
      <c r="AK144" s="38" t="e">
        <f>#REF!-#REF!</f>
        <v>#REF!</v>
      </c>
      <c r="AL144" s="76" t="e">
        <f>AK144/#REF!</f>
        <v>#REF!</v>
      </c>
    </row>
    <row r="145" spans="1:38" s="39" customFormat="1" ht="12.75">
      <c r="A145" s="15" t="s">
        <v>256</v>
      </c>
      <c r="B145" s="15" t="s">
        <v>257</v>
      </c>
      <c r="C145" s="32">
        <v>4189</v>
      </c>
      <c r="D145" s="44">
        <v>3499595.63</v>
      </c>
      <c r="E145" s="34">
        <v>268850</v>
      </c>
      <c r="F145" s="17">
        <f t="shared" si="26"/>
        <v>54527.82627513483</v>
      </c>
      <c r="G145" s="18">
        <f t="shared" si="27"/>
        <v>0.0033362011674614588</v>
      </c>
      <c r="H145" s="19">
        <f>$B$543*G145</f>
        <v>312197.44975964417</v>
      </c>
      <c r="I145" s="20">
        <f t="shared" si="28"/>
        <v>13.016907680862934</v>
      </c>
      <c r="J145" s="20">
        <f t="shared" si="29"/>
        <v>12637.82627513483</v>
      </c>
      <c r="K145" s="20">
        <f t="shared" si="30"/>
        <v>12637.82627513483</v>
      </c>
      <c r="L145" s="20">
        <f t="shared" si="31"/>
        <v>0.0033576954346172744</v>
      </c>
      <c r="M145" s="21">
        <f>$F$543*L145</f>
        <v>62164.01249212976</v>
      </c>
      <c r="N145" s="21">
        <f t="shared" si="32"/>
        <v>374361.4622517739</v>
      </c>
      <c r="O145" s="21">
        <v>462722.26</v>
      </c>
      <c r="AD145" s="38" t="e">
        <f>#REF!-O145</f>
        <v>#REF!</v>
      </c>
      <c r="AE145" s="68" t="e">
        <f>AD145/#REF!</f>
        <v>#REF!</v>
      </c>
      <c r="AF145" s="69">
        <v>524222.4777209712</v>
      </c>
      <c r="AG145" s="70" t="e">
        <f>#REF!-AF145</f>
        <v>#REF!</v>
      </c>
      <c r="AH145" s="68" t="e">
        <f>AG145/#REF!</f>
        <v>#REF!</v>
      </c>
      <c r="AI145" s="38" t="e">
        <f>#REF!-#REF!</f>
        <v>#REF!</v>
      </c>
      <c r="AJ145" s="68" t="e">
        <f>AI145/#REF!</f>
        <v>#REF!</v>
      </c>
      <c r="AK145" s="38" t="e">
        <f>#REF!-#REF!</f>
        <v>#REF!</v>
      </c>
      <c r="AL145" s="76" t="e">
        <f>AK145/#REF!</f>
        <v>#REF!</v>
      </c>
    </row>
    <row r="146" spans="1:38" s="39" customFormat="1" ht="12.75">
      <c r="A146" s="15"/>
      <c r="B146" s="15"/>
      <c r="C146" s="27"/>
      <c r="D146" s="29"/>
      <c r="E146" s="16"/>
      <c r="F146" s="17"/>
      <c r="G146" s="18"/>
      <c r="H146" s="19">
        <f>$B$543*G146</f>
        <v>0</v>
      </c>
      <c r="I146" s="20"/>
      <c r="J146" s="20"/>
      <c r="K146" s="20"/>
      <c r="L146" s="20"/>
      <c r="M146" s="21">
        <f>$F$543*L146</f>
        <v>0</v>
      </c>
      <c r="N146" s="21">
        <f t="shared" si="32"/>
        <v>0</v>
      </c>
      <c r="O146" s="21"/>
      <c r="AD146" s="38" t="e">
        <f>#REF!-O146</f>
        <v>#REF!</v>
      </c>
      <c r="AE146" s="68" t="e">
        <f>AD146/#REF!</f>
        <v>#REF!</v>
      </c>
      <c r="AF146" s="69"/>
      <c r="AG146" s="70" t="e">
        <f>#REF!-AF146</f>
        <v>#REF!</v>
      </c>
      <c r="AH146" s="68" t="e">
        <f>AG146/#REF!</f>
        <v>#REF!</v>
      </c>
      <c r="AI146" s="38" t="e">
        <f>#REF!-#REF!</f>
        <v>#REF!</v>
      </c>
      <c r="AJ146" s="68"/>
      <c r="AK146" s="38" t="e">
        <f>#REF!-#REF!</f>
        <v>#REF!</v>
      </c>
      <c r="AL146" s="76" t="e">
        <f>AK146/#REF!</f>
        <v>#REF!</v>
      </c>
    </row>
    <row r="147" spans="1:38" s="39" customFormat="1" ht="12.75">
      <c r="A147" s="2" t="s">
        <v>991</v>
      </c>
      <c r="B147" s="15"/>
      <c r="C147" s="15"/>
      <c r="D147" s="16"/>
      <c r="E147" s="16"/>
      <c r="F147" s="17"/>
      <c r="G147" s="18"/>
      <c r="H147" s="19">
        <f>$B$543*G147</f>
        <v>0</v>
      </c>
      <c r="I147" s="20"/>
      <c r="J147" s="20"/>
      <c r="K147" s="20"/>
      <c r="L147" s="20"/>
      <c r="M147" s="21">
        <f>$F$543*L147</f>
        <v>0</v>
      </c>
      <c r="N147" s="21">
        <f t="shared" si="32"/>
        <v>0</v>
      </c>
      <c r="O147" s="21"/>
      <c r="AD147" s="38" t="e">
        <f>#REF!-O147</f>
        <v>#REF!</v>
      </c>
      <c r="AE147" s="68" t="e">
        <f>AD147/#REF!</f>
        <v>#REF!</v>
      </c>
      <c r="AF147" s="69"/>
      <c r="AG147" s="70" t="e">
        <f>#REF!-AF147</f>
        <v>#REF!</v>
      </c>
      <c r="AH147" s="68" t="e">
        <f>AG147/#REF!</f>
        <v>#REF!</v>
      </c>
      <c r="AI147" s="38" t="e">
        <f>#REF!-#REF!</f>
        <v>#REF!</v>
      </c>
      <c r="AJ147" s="68"/>
      <c r="AK147" s="38" t="e">
        <f>#REF!-#REF!</f>
        <v>#REF!</v>
      </c>
      <c r="AL147" s="76" t="e">
        <f>AK147/#REF!</f>
        <v>#REF!</v>
      </c>
    </row>
    <row r="148" spans="1:38" s="39" customFormat="1" ht="12.75">
      <c r="A148" s="15" t="s">
        <v>258</v>
      </c>
      <c r="B148" s="15" t="s">
        <v>259</v>
      </c>
      <c r="C148" s="32">
        <v>235</v>
      </c>
      <c r="D148" s="44">
        <v>187745.87</v>
      </c>
      <c r="E148" s="40">
        <v>24300</v>
      </c>
      <c r="F148" s="17">
        <f aca="true" t="shared" si="33" ref="F148:F184">D148/E148*C148</f>
        <v>1815.6493600823046</v>
      </c>
      <c r="G148" s="18">
        <f aca="true" t="shared" si="34" ref="G148:G184">F148/$F$533</f>
        <v>0.00011108771298241629</v>
      </c>
      <c r="H148" s="19">
        <f>$B$543*G148</f>
        <v>10395.446482962221</v>
      </c>
      <c r="I148" s="20">
        <f aca="true" t="shared" si="35" ref="I148:I184">D148/E148</f>
        <v>7.726167489711934</v>
      </c>
      <c r="J148" s="20">
        <f aca="true" t="shared" si="36" ref="J148:J184">(I148-10)*C148</f>
        <v>-534.3506399176954</v>
      </c>
      <c r="K148" s="20">
        <f aca="true" t="shared" si="37" ref="K148:K184">IF(J148&gt;0,J148,0)</f>
        <v>0</v>
      </c>
      <c r="L148" s="20">
        <f aca="true" t="shared" si="38" ref="L148:L184">K148/$K$533</f>
        <v>0</v>
      </c>
      <c r="M148" s="21">
        <f>$F$543*L148</f>
        <v>0</v>
      </c>
      <c r="N148" s="21">
        <f t="shared" si="32"/>
        <v>10395.446482962221</v>
      </c>
      <c r="O148" s="21">
        <v>11719.39</v>
      </c>
      <c r="AD148" s="38" t="e">
        <f>#REF!-O148</f>
        <v>#REF!</v>
      </c>
      <c r="AE148" s="68" t="e">
        <f>AD148/#REF!</f>
        <v>#REF!</v>
      </c>
      <c r="AF148" s="69">
        <v>12455.085738291064</v>
      </c>
      <c r="AG148" s="70" t="e">
        <f>#REF!-AF148</f>
        <v>#REF!</v>
      </c>
      <c r="AH148" s="68" t="e">
        <f>AG148/#REF!</f>
        <v>#REF!</v>
      </c>
      <c r="AI148" s="38" t="e">
        <f>#REF!-#REF!</f>
        <v>#REF!</v>
      </c>
      <c r="AJ148" s="68" t="e">
        <f>AI148/#REF!</f>
        <v>#REF!</v>
      </c>
      <c r="AK148" s="38" t="e">
        <f>#REF!-#REF!</f>
        <v>#REF!</v>
      </c>
      <c r="AL148" s="76" t="e">
        <f>AK148/#REF!</f>
        <v>#REF!</v>
      </c>
    </row>
    <row r="149" spans="1:38" s="39" customFormat="1" ht="12.75">
      <c r="A149" s="15" t="s">
        <v>260</v>
      </c>
      <c r="B149" s="15" t="s">
        <v>261</v>
      </c>
      <c r="C149" s="32">
        <v>128</v>
      </c>
      <c r="D149" s="44">
        <v>180007.89</v>
      </c>
      <c r="E149" s="40">
        <v>17600</v>
      </c>
      <c r="F149" s="17">
        <f t="shared" si="33"/>
        <v>1309.148290909091</v>
      </c>
      <c r="G149" s="18">
        <f t="shared" si="34"/>
        <v>8.009822424376999E-05</v>
      </c>
      <c r="H149" s="19">
        <f>$B$543*G149</f>
        <v>7495.489655442061</v>
      </c>
      <c r="I149" s="20">
        <f t="shared" si="35"/>
        <v>10.227721022727273</v>
      </c>
      <c r="J149" s="20">
        <f t="shared" si="36"/>
        <v>29.148290909090974</v>
      </c>
      <c r="K149" s="20">
        <f t="shared" si="37"/>
        <v>29.148290909090974</v>
      </c>
      <c r="L149" s="20">
        <f t="shared" si="38"/>
        <v>7.74429725346947E-06</v>
      </c>
      <c r="M149" s="21">
        <f>$F$543*L149</f>
        <v>143.37708722599385</v>
      </c>
      <c r="N149" s="21">
        <f t="shared" si="32"/>
        <v>7638.866742668055</v>
      </c>
      <c r="O149" s="21">
        <v>11853.64</v>
      </c>
      <c r="AD149" s="38" t="e">
        <f>#REF!-O149</f>
        <v>#REF!</v>
      </c>
      <c r="AE149" s="68" t="e">
        <f>AD149/#REF!</f>
        <v>#REF!</v>
      </c>
      <c r="AF149" s="69">
        <v>9603.631470206168</v>
      </c>
      <c r="AG149" s="70" t="e">
        <f>#REF!-AF149</f>
        <v>#REF!</v>
      </c>
      <c r="AH149" s="68" t="e">
        <f>AG149/#REF!</f>
        <v>#REF!</v>
      </c>
      <c r="AI149" s="38" t="e">
        <f>#REF!-#REF!</f>
        <v>#REF!</v>
      </c>
      <c r="AJ149" s="68" t="e">
        <f>AI149/#REF!</f>
        <v>#REF!</v>
      </c>
      <c r="AK149" s="38" t="e">
        <f>#REF!-#REF!</f>
        <v>#REF!</v>
      </c>
      <c r="AL149" s="76" t="e">
        <f>AK149/#REF!</f>
        <v>#REF!</v>
      </c>
    </row>
    <row r="150" spans="1:38" s="39" customFormat="1" ht="12.75">
      <c r="A150" s="15" t="s">
        <v>262</v>
      </c>
      <c r="B150" s="15" t="s">
        <v>263</v>
      </c>
      <c r="C150" s="32">
        <v>5097</v>
      </c>
      <c r="D150" s="44">
        <v>12008846.73</v>
      </c>
      <c r="E150" s="40">
        <v>1474600</v>
      </c>
      <c r="F150" s="17">
        <f t="shared" si="33"/>
        <v>41508.94600760206</v>
      </c>
      <c r="G150" s="18">
        <f t="shared" si="34"/>
        <v>0.0025396610059588193</v>
      </c>
      <c r="H150" s="19">
        <f>$B$543*G150</f>
        <v>237658.23747303017</v>
      </c>
      <c r="I150" s="20">
        <f t="shared" si="35"/>
        <v>8.143799491387496</v>
      </c>
      <c r="J150" s="20">
        <f t="shared" si="36"/>
        <v>-9461.053992397936</v>
      </c>
      <c r="K150" s="20">
        <f t="shared" si="37"/>
        <v>0</v>
      </c>
      <c r="L150" s="20">
        <f t="shared" si="38"/>
        <v>0</v>
      </c>
      <c r="M150" s="21">
        <f>$F$543*L150</f>
        <v>0</v>
      </c>
      <c r="N150" s="21">
        <f t="shared" si="32"/>
        <v>237658.23747303017</v>
      </c>
      <c r="O150" s="21">
        <v>264895.02</v>
      </c>
      <c r="AD150" s="38" t="e">
        <f>#REF!-O150</f>
        <v>#REF!</v>
      </c>
      <c r="AE150" s="68" t="e">
        <f>AD150/#REF!</f>
        <v>#REF!</v>
      </c>
      <c r="AF150" s="69">
        <v>285654.43938302645</v>
      </c>
      <c r="AG150" s="70" t="e">
        <f>#REF!-AF150</f>
        <v>#REF!</v>
      </c>
      <c r="AH150" s="68" t="e">
        <f>AG150/#REF!</f>
        <v>#REF!</v>
      </c>
      <c r="AI150" s="38" t="e">
        <f>#REF!-#REF!</f>
        <v>#REF!</v>
      </c>
      <c r="AJ150" s="68" t="e">
        <f>AI150/#REF!</f>
        <v>#REF!</v>
      </c>
      <c r="AK150" s="38" t="e">
        <f>#REF!-#REF!</f>
        <v>#REF!</v>
      </c>
      <c r="AL150" s="76" t="e">
        <f>AK150/#REF!</f>
        <v>#REF!</v>
      </c>
    </row>
    <row r="151" spans="1:38" s="39" customFormat="1" ht="12.75">
      <c r="A151" s="15" t="s">
        <v>264</v>
      </c>
      <c r="B151" s="15" t="s">
        <v>265</v>
      </c>
      <c r="C151" s="32">
        <v>2320</v>
      </c>
      <c r="D151" s="44">
        <v>4501488.99</v>
      </c>
      <c r="E151" s="40">
        <v>777350</v>
      </c>
      <c r="F151" s="17">
        <f t="shared" si="33"/>
        <v>13434.68766553033</v>
      </c>
      <c r="G151" s="18">
        <f t="shared" si="34"/>
        <v>0.0008219806974895135</v>
      </c>
      <c r="H151" s="19">
        <f>$B$543*G151</f>
        <v>76919.90519358999</v>
      </c>
      <c r="I151" s="20">
        <f t="shared" si="35"/>
        <v>5.790813648935487</v>
      </c>
      <c r="J151" s="20">
        <f t="shared" si="36"/>
        <v>-9765.31233446967</v>
      </c>
      <c r="K151" s="20">
        <f t="shared" si="37"/>
        <v>0</v>
      </c>
      <c r="L151" s="20">
        <f t="shared" si="38"/>
        <v>0</v>
      </c>
      <c r="M151" s="21">
        <f>$F$543*L151</f>
        <v>0</v>
      </c>
      <c r="N151" s="21">
        <f t="shared" si="32"/>
        <v>76919.90519358999</v>
      </c>
      <c r="O151" s="21">
        <v>94246.69</v>
      </c>
      <c r="AD151" s="38" t="e">
        <f>#REF!-O151</f>
        <v>#REF!</v>
      </c>
      <c r="AE151" s="68" t="e">
        <f>AD151/#REF!</f>
        <v>#REF!</v>
      </c>
      <c r="AF151" s="69">
        <v>92181.66437361445</v>
      </c>
      <c r="AG151" s="70" t="e">
        <f>#REF!-AF151</f>
        <v>#REF!</v>
      </c>
      <c r="AH151" s="68" t="e">
        <f>AG151/#REF!</f>
        <v>#REF!</v>
      </c>
      <c r="AI151" s="38" t="e">
        <f>#REF!-#REF!</f>
        <v>#REF!</v>
      </c>
      <c r="AJ151" s="68" t="e">
        <f>AI151/#REF!</f>
        <v>#REF!</v>
      </c>
      <c r="AK151" s="38" t="e">
        <f>#REF!-#REF!</f>
        <v>#REF!</v>
      </c>
      <c r="AL151" s="76" t="e">
        <f>AK151/#REF!</f>
        <v>#REF!</v>
      </c>
    </row>
    <row r="152" spans="1:38" s="39" customFormat="1" ht="12.75">
      <c r="A152" s="15" t="s">
        <v>266</v>
      </c>
      <c r="B152" s="15" t="s">
        <v>267</v>
      </c>
      <c r="C152" s="32">
        <v>820</v>
      </c>
      <c r="D152" s="44">
        <v>2017085.68</v>
      </c>
      <c r="E152" s="40">
        <v>414150</v>
      </c>
      <c r="F152" s="17">
        <f t="shared" si="33"/>
        <v>3993.7468492092235</v>
      </c>
      <c r="G152" s="18">
        <f t="shared" si="34"/>
        <v>0.00024435125716634645</v>
      </c>
      <c r="H152" s="19">
        <f>$B$543*G152</f>
        <v>22866.078963380623</v>
      </c>
      <c r="I152" s="20">
        <f t="shared" si="35"/>
        <v>4.870422986840516</v>
      </c>
      <c r="J152" s="20">
        <f t="shared" si="36"/>
        <v>-4206.253150790776</v>
      </c>
      <c r="K152" s="20">
        <f t="shared" si="37"/>
        <v>0</v>
      </c>
      <c r="L152" s="20">
        <f t="shared" si="38"/>
        <v>0</v>
      </c>
      <c r="M152" s="21">
        <f>$F$543*L152</f>
        <v>0</v>
      </c>
      <c r="N152" s="21">
        <f t="shared" si="32"/>
        <v>22866.078963380623</v>
      </c>
      <c r="O152" s="21">
        <v>27341.72</v>
      </c>
      <c r="AD152" s="38" t="e">
        <f>#REF!-O152</f>
        <v>#REF!</v>
      </c>
      <c r="AE152" s="68" t="e">
        <f>AD152/#REF!</f>
        <v>#REF!</v>
      </c>
      <c r="AF152" s="69">
        <v>26414.149176000305</v>
      </c>
      <c r="AG152" s="70" t="e">
        <f>#REF!-AF152</f>
        <v>#REF!</v>
      </c>
      <c r="AH152" s="68" t="e">
        <f>AG152/#REF!</f>
        <v>#REF!</v>
      </c>
      <c r="AI152" s="38" t="e">
        <f>#REF!-#REF!</f>
        <v>#REF!</v>
      </c>
      <c r="AJ152" s="68" t="e">
        <f>AI152/#REF!</f>
        <v>#REF!</v>
      </c>
      <c r="AK152" s="38" t="e">
        <f>#REF!-#REF!</f>
        <v>#REF!</v>
      </c>
      <c r="AL152" s="76" t="e">
        <f>AK152/#REF!</f>
        <v>#REF!</v>
      </c>
    </row>
    <row r="153" spans="1:38" s="39" customFormat="1" ht="12.75">
      <c r="A153" s="15" t="s">
        <v>268</v>
      </c>
      <c r="B153" s="15" t="s">
        <v>269</v>
      </c>
      <c r="C153" s="32">
        <v>854</v>
      </c>
      <c r="D153" s="44">
        <v>1858159.29</v>
      </c>
      <c r="E153" s="40">
        <v>498650</v>
      </c>
      <c r="F153" s="17">
        <f t="shared" si="33"/>
        <v>3182.328353875464</v>
      </c>
      <c r="G153" s="18">
        <f t="shared" si="34"/>
        <v>0.00019470586477947352</v>
      </c>
      <c r="H153" s="19">
        <f>$B$543*G153</f>
        <v>18220.326468997315</v>
      </c>
      <c r="I153" s="20">
        <f t="shared" si="35"/>
        <v>3.726379805474782</v>
      </c>
      <c r="J153" s="20">
        <f t="shared" si="36"/>
        <v>-5357.671646124537</v>
      </c>
      <c r="K153" s="20">
        <f t="shared" si="37"/>
        <v>0</v>
      </c>
      <c r="L153" s="20">
        <f t="shared" si="38"/>
        <v>0</v>
      </c>
      <c r="M153" s="21">
        <f>$F$543*L153</f>
        <v>0</v>
      </c>
      <c r="N153" s="21">
        <f t="shared" si="32"/>
        <v>18220.326468997315</v>
      </c>
      <c r="O153" s="21">
        <v>25633.38</v>
      </c>
      <c r="AD153" s="38" t="e">
        <f>#REF!-O153</f>
        <v>#REF!</v>
      </c>
      <c r="AE153" s="68" t="e">
        <f>AD153/#REF!</f>
        <v>#REF!</v>
      </c>
      <c r="AF153" s="69">
        <v>21836.791997740194</v>
      </c>
      <c r="AG153" s="70" t="e">
        <f>#REF!-AF153</f>
        <v>#REF!</v>
      </c>
      <c r="AH153" s="68" t="e">
        <f>AG153/#REF!</f>
        <v>#REF!</v>
      </c>
      <c r="AI153" s="38" t="e">
        <f>#REF!-#REF!</f>
        <v>#REF!</v>
      </c>
      <c r="AJ153" s="68" t="e">
        <f>AI153/#REF!</f>
        <v>#REF!</v>
      </c>
      <c r="AK153" s="38" t="e">
        <f>#REF!-#REF!</f>
        <v>#REF!</v>
      </c>
      <c r="AL153" s="76" t="e">
        <f>AK153/#REF!</f>
        <v>#REF!</v>
      </c>
    </row>
    <row r="154" spans="1:38" s="39" customFormat="1" ht="12.75">
      <c r="A154" s="15" t="s">
        <v>270</v>
      </c>
      <c r="B154" s="15" t="s">
        <v>271</v>
      </c>
      <c r="C154" s="32">
        <v>4892</v>
      </c>
      <c r="D154" s="44">
        <v>8131486.33</v>
      </c>
      <c r="E154" s="40">
        <v>619000</v>
      </c>
      <c r="F154" s="17">
        <f t="shared" si="33"/>
        <v>64263.70133499192</v>
      </c>
      <c r="G154" s="18">
        <f t="shared" si="34"/>
        <v>0.003931875705761653</v>
      </c>
      <c r="H154" s="19">
        <f>$B$543*G154</f>
        <v>367939.913241119</v>
      </c>
      <c r="I154" s="20">
        <f t="shared" si="35"/>
        <v>13.136488416801292</v>
      </c>
      <c r="J154" s="20">
        <f t="shared" si="36"/>
        <v>15343.701334991922</v>
      </c>
      <c r="K154" s="20">
        <f t="shared" si="37"/>
        <v>15343.701334991922</v>
      </c>
      <c r="L154" s="20">
        <f t="shared" si="38"/>
        <v>0.004076608967477178</v>
      </c>
      <c r="M154" s="21">
        <f>$F$543*L154</f>
        <v>75473.90039223891</v>
      </c>
      <c r="N154" s="21">
        <f t="shared" si="32"/>
        <v>443413.81363335793</v>
      </c>
      <c r="O154" s="21">
        <v>494397.32</v>
      </c>
      <c r="AD154" s="38" t="e">
        <f>#REF!-O154</f>
        <v>#REF!</v>
      </c>
      <c r="AE154" s="68" t="e">
        <f>AD154/#REF!</f>
        <v>#REF!</v>
      </c>
      <c r="AF154" s="69">
        <v>516392.7016572518</v>
      </c>
      <c r="AG154" s="70" t="e">
        <f>#REF!-AF154</f>
        <v>#REF!</v>
      </c>
      <c r="AH154" s="68" t="e">
        <f>AG154/#REF!</f>
        <v>#REF!</v>
      </c>
      <c r="AI154" s="38" t="e">
        <f>#REF!-#REF!</f>
        <v>#REF!</v>
      </c>
      <c r="AJ154" s="68" t="e">
        <f>AI154/#REF!</f>
        <v>#REF!</v>
      </c>
      <c r="AK154" s="38" t="e">
        <f>#REF!-#REF!</f>
        <v>#REF!</v>
      </c>
      <c r="AL154" s="76" t="e">
        <f>AK154/#REF!</f>
        <v>#REF!</v>
      </c>
    </row>
    <row r="155" spans="1:38" s="39" customFormat="1" ht="12.75">
      <c r="A155" s="15" t="s">
        <v>272</v>
      </c>
      <c r="B155" s="15" t="s">
        <v>273</v>
      </c>
      <c r="C155" s="32">
        <v>1416</v>
      </c>
      <c r="D155" s="44">
        <v>2312017.62</v>
      </c>
      <c r="E155" s="40">
        <v>381050</v>
      </c>
      <c r="F155" s="17">
        <f t="shared" si="33"/>
        <v>8591.567904264533</v>
      </c>
      <c r="G155" s="18">
        <f t="shared" si="34"/>
        <v>0.0005256618653364952</v>
      </c>
      <c r="H155" s="19">
        <f>$B$543*G155</f>
        <v>49190.766850196895</v>
      </c>
      <c r="I155" s="20">
        <f t="shared" si="35"/>
        <v>6.067491457813936</v>
      </c>
      <c r="J155" s="20">
        <f t="shared" si="36"/>
        <v>-5568.432095735468</v>
      </c>
      <c r="K155" s="20">
        <f t="shared" si="37"/>
        <v>0</v>
      </c>
      <c r="L155" s="20">
        <f t="shared" si="38"/>
        <v>0</v>
      </c>
      <c r="M155" s="21">
        <f>$F$543*L155</f>
        <v>0</v>
      </c>
      <c r="N155" s="21">
        <f t="shared" si="32"/>
        <v>49190.766850196895</v>
      </c>
      <c r="O155" s="21">
        <v>52691.43</v>
      </c>
      <c r="AD155" s="38" t="e">
        <f>#REF!-O155</f>
        <v>#REF!</v>
      </c>
      <c r="AE155" s="68" t="e">
        <f>AD155/#REF!</f>
        <v>#REF!</v>
      </c>
      <c r="AF155" s="69">
        <v>57497.96783162961</v>
      </c>
      <c r="AG155" s="70" t="e">
        <f>#REF!-AF155</f>
        <v>#REF!</v>
      </c>
      <c r="AH155" s="68" t="e">
        <f>AG155/#REF!</f>
        <v>#REF!</v>
      </c>
      <c r="AI155" s="38" t="e">
        <f>#REF!-#REF!</f>
        <v>#REF!</v>
      </c>
      <c r="AJ155" s="68" t="e">
        <f>AI155/#REF!</f>
        <v>#REF!</v>
      </c>
      <c r="AK155" s="38" t="e">
        <f>#REF!-#REF!</f>
        <v>#REF!</v>
      </c>
      <c r="AL155" s="76" t="e">
        <f>AK155/#REF!</f>
        <v>#REF!</v>
      </c>
    </row>
    <row r="156" spans="1:38" s="39" customFormat="1" ht="12.75">
      <c r="A156" s="15" t="s">
        <v>274</v>
      </c>
      <c r="B156" s="15" t="s">
        <v>275</v>
      </c>
      <c r="C156" s="32">
        <v>122</v>
      </c>
      <c r="D156" s="44">
        <v>1123682.46</v>
      </c>
      <c r="E156" s="40">
        <v>196900</v>
      </c>
      <c r="F156" s="17">
        <f t="shared" si="33"/>
        <v>696.2379894362621</v>
      </c>
      <c r="G156" s="18">
        <f t="shared" si="34"/>
        <v>4.2598250322101854E-05</v>
      </c>
      <c r="H156" s="19">
        <f>$B$543*G156</f>
        <v>3986.2899289440934</v>
      </c>
      <c r="I156" s="20">
        <f t="shared" si="35"/>
        <v>5.7068687658710004</v>
      </c>
      <c r="J156" s="20">
        <f t="shared" si="36"/>
        <v>-523.7620105637379</v>
      </c>
      <c r="K156" s="20">
        <f t="shared" si="37"/>
        <v>0</v>
      </c>
      <c r="L156" s="20">
        <f t="shared" si="38"/>
        <v>0</v>
      </c>
      <c r="M156" s="21">
        <f>$F$543*L156</f>
        <v>0</v>
      </c>
      <c r="N156" s="21">
        <f t="shared" si="32"/>
        <v>3986.2899289440934</v>
      </c>
      <c r="O156" s="21">
        <v>4418.06</v>
      </c>
      <c r="AD156" s="38" t="e">
        <f>#REF!-O156</f>
        <v>#REF!</v>
      </c>
      <c r="AE156" s="68" t="e">
        <f>AD156/#REF!</f>
        <v>#REF!</v>
      </c>
      <c r="AF156" s="69">
        <v>4338.661020737859</v>
      </c>
      <c r="AG156" s="70" t="e">
        <f>#REF!-AF156</f>
        <v>#REF!</v>
      </c>
      <c r="AH156" s="68" t="e">
        <f>AG156/#REF!</f>
        <v>#REF!</v>
      </c>
      <c r="AI156" s="38" t="e">
        <f>#REF!-#REF!</f>
        <v>#REF!</v>
      </c>
      <c r="AJ156" s="68" t="e">
        <f>AI156/#REF!</f>
        <v>#REF!</v>
      </c>
      <c r="AK156" s="38" t="e">
        <f>#REF!-#REF!</f>
        <v>#REF!</v>
      </c>
      <c r="AL156" s="76" t="e">
        <f>AK156/#REF!</f>
        <v>#REF!</v>
      </c>
    </row>
    <row r="157" spans="1:38" s="39" customFormat="1" ht="12.75">
      <c r="A157" s="15" t="s">
        <v>276</v>
      </c>
      <c r="B157" s="15" t="s">
        <v>277</v>
      </c>
      <c r="C157" s="32">
        <v>1472</v>
      </c>
      <c r="D157" s="44">
        <v>2559077.2</v>
      </c>
      <c r="E157" s="40">
        <v>261350</v>
      </c>
      <c r="F157" s="17">
        <f t="shared" si="33"/>
        <v>14413.474797780755</v>
      </c>
      <c r="G157" s="18">
        <f t="shared" si="34"/>
        <v>0.0008818662824536657</v>
      </c>
      <c r="H157" s="19">
        <f>$B$543*G157</f>
        <v>82523.92184747745</v>
      </c>
      <c r="I157" s="20">
        <f t="shared" si="35"/>
        <v>9.791762770231491</v>
      </c>
      <c r="J157" s="20">
        <f t="shared" si="36"/>
        <v>-306.52520221924476</v>
      </c>
      <c r="K157" s="20">
        <f t="shared" si="37"/>
        <v>0</v>
      </c>
      <c r="L157" s="20">
        <f t="shared" si="38"/>
        <v>0</v>
      </c>
      <c r="M157" s="21">
        <f>$F$543*L157</f>
        <v>0</v>
      </c>
      <c r="N157" s="21">
        <f t="shared" si="32"/>
        <v>82523.92184747745</v>
      </c>
      <c r="O157" s="21">
        <v>113481.93</v>
      </c>
      <c r="AD157" s="38" t="e">
        <f>#REF!-O157</f>
        <v>#REF!</v>
      </c>
      <c r="AE157" s="68" t="e">
        <f>AD157/#REF!</f>
        <v>#REF!</v>
      </c>
      <c r="AF157" s="69">
        <v>92658.62750981188</v>
      </c>
      <c r="AG157" s="70" t="e">
        <f>#REF!-AF157</f>
        <v>#REF!</v>
      </c>
      <c r="AH157" s="68" t="e">
        <f>AG157/#REF!</f>
        <v>#REF!</v>
      </c>
      <c r="AI157" s="38" t="e">
        <f>#REF!-#REF!</f>
        <v>#REF!</v>
      </c>
      <c r="AJ157" s="68" t="e">
        <f>AI157/#REF!</f>
        <v>#REF!</v>
      </c>
      <c r="AK157" s="38" t="e">
        <f>#REF!-#REF!</f>
        <v>#REF!</v>
      </c>
      <c r="AL157" s="76" t="e">
        <f>AK157/#REF!</f>
        <v>#REF!</v>
      </c>
    </row>
    <row r="158" spans="1:38" s="39" customFormat="1" ht="12.75">
      <c r="A158" s="15" t="s">
        <v>278</v>
      </c>
      <c r="B158" s="15" t="s">
        <v>279</v>
      </c>
      <c r="C158" s="32">
        <v>1845</v>
      </c>
      <c r="D158" s="44">
        <v>3728508.28</v>
      </c>
      <c r="E158" s="40">
        <v>579750</v>
      </c>
      <c r="F158" s="17">
        <f t="shared" si="33"/>
        <v>11865.627902716687</v>
      </c>
      <c r="G158" s="18">
        <f t="shared" si="34"/>
        <v>0.0007259801896735116</v>
      </c>
      <c r="H158" s="19">
        <f>$B$543*G158</f>
        <v>67936.30012561628</v>
      </c>
      <c r="I158" s="20">
        <f t="shared" si="35"/>
        <v>6.431234635618801</v>
      </c>
      <c r="J158" s="20">
        <f t="shared" si="36"/>
        <v>-6584.372097283312</v>
      </c>
      <c r="K158" s="20">
        <f t="shared" si="37"/>
        <v>0</v>
      </c>
      <c r="L158" s="20">
        <f t="shared" si="38"/>
        <v>0</v>
      </c>
      <c r="M158" s="21">
        <f>$F$543*L158</f>
        <v>0</v>
      </c>
      <c r="N158" s="21">
        <f t="shared" si="32"/>
        <v>67936.30012561628</v>
      </c>
      <c r="O158" s="21">
        <v>77286.74</v>
      </c>
      <c r="AD158" s="38" t="e">
        <f>#REF!-O158</f>
        <v>#REF!</v>
      </c>
      <c r="AE158" s="68" t="e">
        <f>AD158/#REF!</f>
        <v>#REF!</v>
      </c>
      <c r="AF158" s="69">
        <v>76734.96222424357</v>
      </c>
      <c r="AG158" s="70" t="e">
        <f>#REF!-AF158</f>
        <v>#REF!</v>
      </c>
      <c r="AH158" s="68" t="e">
        <f>AG158/#REF!</f>
        <v>#REF!</v>
      </c>
      <c r="AI158" s="38" t="e">
        <f>#REF!-#REF!</f>
        <v>#REF!</v>
      </c>
      <c r="AJ158" s="68" t="e">
        <f>AI158/#REF!</f>
        <v>#REF!</v>
      </c>
      <c r="AK158" s="38" t="e">
        <f>#REF!-#REF!</f>
        <v>#REF!</v>
      </c>
      <c r="AL158" s="76" t="e">
        <f>AK158/#REF!</f>
        <v>#REF!</v>
      </c>
    </row>
    <row r="159" spans="1:38" s="39" customFormat="1" ht="12.75">
      <c r="A159" s="15" t="s">
        <v>280</v>
      </c>
      <c r="B159" s="15" t="s">
        <v>281</v>
      </c>
      <c r="C159" s="32">
        <v>358</v>
      </c>
      <c r="D159" s="44">
        <v>708767.71</v>
      </c>
      <c r="E159" s="40">
        <v>62700</v>
      </c>
      <c r="F159" s="17">
        <f t="shared" si="33"/>
        <v>4046.871454226475</v>
      </c>
      <c r="G159" s="18">
        <f t="shared" si="34"/>
        <v>0.0002476016043997975</v>
      </c>
      <c r="H159" s="19">
        <f>$B$543*G159</f>
        <v>23170.242311506558</v>
      </c>
      <c r="I159" s="20">
        <f t="shared" si="35"/>
        <v>11.304110207336523</v>
      </c>
      <c r="J159" s="20">
        <f t="shared" si="36"/>
        <v>466.8714542264751</v>
      </c>
      <c r="K159" s="20">
        <f t="shared" si="37"/>
        <v>466.8714542264751</v>
      </c>
      <c r="L159" s="20">
        <f t="shared" si="38"/>
        <v>0.0001240412802234567</v>
      </c>
      <c r="M159" s="21">
        <f>$F$543*L159</f>
        <v>2296.4869338215167</v>
      </c>
      <c r="N159" s="21">
        <f t="shared" si="32"/>
        <v>25466.729245328075</v>
      </c>
      <c r="O159" s="21">
        <v>31870.7</v>
      </c>
      <c r="AD159" s="38" t="e">
        <f>#REF!-O159</f>
        <v>#REF!</v>
      </c>
      <c r="AE159" s="68" t="e">
        <f>AD159/#REF!</f>
        <v>#REF!</v>
      </c>
      <c r="AF159" s="69">
        <v>32280.558508758473</v>
      </c>
      <c r="AG159" s="70" t="e">
        <f>#REF!-AF159</f>
        <v>#REF!</v>
      </c>
      <c r="AH159" s="68" t="e">
        <f>AG159/#REF!</f>
        <v>#REF!</v>
      </c>
      <c r="AI159" s="38" t="e">
        <f>#REF!-#REF!</f>
        <v>#REF!</v>
      </c>
      <c r="AJ159" s="68" t="e">
        <f>AI159/#REF!</f>
        <v>#REF!</v>
      </c>
      <c r="AK159" s="38" t="e">
        <f>#REF!-#REF!</f>
        <v>#REF!</v>
      </c>
      <c r="AL159" s="76" t="e">
        <f>AK159/#REF!</f>
        <v>#REF!</v>
      </c>
    </row>
    <row r="160" spans="1:38" s="39" customFormat="1" ht="12.75">
      <c r="A160" s="15" t="s">
        <v>282</v>
      </c>
      <c r="B160" s="15" t="s">
        <v>283</v>
      </c>
      <c r="C160" s="32">
        <v>6990</v>
      </c>
      <c r="D160" s="44">
        <v>12882005</v>
      </c>
      <c r="E160" s="40">
        <v>1034500</v>
      </c>
      <c r="F160" s="17">
        <f t="shared" si="33"/>
        <v>87042.25708071531</v>
      </c>
      <c r="G160" s="18">
        <f t="shared" si="34"/>
        <v>0.005325546597546718</v>
      </c>
      <c r="H160" s="19">
        <f>$B$543*G160</f>
        <v>498357.8575974594</v>
      </c>
      <c r="I160" s="20">
        <f t="shared" si="35"/>
        <v>12.452397293378443</v>
      </c>
      <c r="J160" s="20">
        <f t="shared" si="36"/>
        <v>17142.257080715317</v>
      </c>
      <c r="K160" s="20">
        <f t="shared" si="37"/>
        <v>17142.257080715317</v>
      </c>
      <c r="L160" s="20">
        <f t="shared" si="38"/>
        <v>0.0045544603229909</v>
      </c>
      <c r="M160" s="21">
        <f>$F$543*L160</f>
        <v>84320.7890430918</v>
      </c>
      <c r="N160" s="21">
        <f t="shared" si="32"/>
        <v>582678.6466405512</v>
      </c>
      <c r="O160" s="21">
        <v>546714.8</v>
      </c>
      <c r="AD160" s="38" t="e">
        <f>#REF!-O160</f>
        <v>#REF!</v>
      </c>
      <c r="AE160" s="68" t="e">
        <f>AD160/#REF!</f>
        <v>#REF!</v>
      </c>
      <c r="AF160" s="69">
        <v>683987.25353249</v>
      </c>
      <c r="AG160" s="70" t="e">
        <f>#REF!-AF160</f>
        <v>#REF!</v>
      </c>
      <c r="AH160" s="68" t="e">
        <f>AG160/#REF!</f>
        <v>#REF!</v>
      </c>
      <c r="AI160" s="38" t="e">
        <f>#REF!-#REF!</f>
        <v>#REF!</v>
      </c>
      <c r="AJ160" s="68" t="e">
        <f>AI160/#REF!</f>
        <v>#REF!</v>
      </c>
      <c r="AK160" s="38" t="e">
        <f>#REF!-#REF!</f>
        <v>#REF!</v>
      </c>
      <c r="AL160" s="76" t="e">
        <f>AK160/#REF!</f>
        <v>#REF!</v>
      </c>
    </row>
    <row r="161" spans="1:38" s="39" customFormat="1" ht="12.75">
      <c r="A161" s="15" t="s">
        <v>284</v>
      </c>
      <c r="B161" s="15" t="s">
        <v>285</v>
      </c>
      <c r="C161" s="32">
        <v>1427</v>
      </c>
      <c r="D161" s="44">
        <v>1112852.5</v>
      </c>
      <c r="E161" s="40">
        <v>161950</v>
      </c>
      <c r="F161" s="17">
        <f t="shared" si="33"/>
        <v>9805.745708552022</v>
      </c>
      <c r="G161" s="18">
        <f t="shared" si="34"/>
        <v>0.0005999494664546951</v>
      </c>
      <c r="H161" s="19">
        <f>$B$543*G161</f>
        <v>56142.505805288434</v>
      </c>
      <c r="I161" s="20">
        <f t="shared" si="35"/>
        <v>6.87158073479469</v>
      </c>
      <c r="J161" s="20">
        <f t="shared" si="36"/>
        <v>-4464.254291447977</v>
      </c>
      <c r="K161" s="20">
        <f t="shared" si="37"/>
        <v>0</v>
      </c>
      <c r="L161" s="20">
        <f t="shared" si="38"/>
        <v>0</v>
      </c>
      <c r="M161" s="21">
        <f>$F$543*L161</f>
        <v>0</v>
      </c>
      <c r="N161" s="21">
        <f t="shared" si="32"/>
        <v>56142.505805288434</v>
      </c>
      <c r="O161" s="21">
        <v>69027.92</v>
      </c>
      <c r="AD161" s="38" t="e">
        <f>#REF!-O161</f>
        <v>#REF!</v>
      </c>
      <c r="AE161" s="68" t="e">
        <f>AD161/#REF!</f>
        <v>#REF!</v>
      </c>
      <c r="AF161" s="69">
        <v>73382.1749028454</v>
      </c>
      <c r="AG161" s="70" t="e">
        <f>#REF!-AF161</f>
        <v>#REF!</v>
      </c>
      <c r="AH161" s="68" t="e">
        <f>AG161/#REF!</f>
        <v>#REF!</v>
      </c>
      <c r="AI161" s="38" t="e">
        <f>#REF!-#REF!</f>
        <v>#REF!</v>
      </c>
      <c r="AJ161" s="68" t="e">
        <f>AI161/#REF!</f>
        <v>#REF!</v>
      </c>
      <c r="AK161" s="38" t="e">
        <f>#REF!-#REF!</f>
        <v>#REF!</v>
      </c>
      <c r="AL161" s="76" t="e">
        <f>AK161/#REF!</f>
        <v>#REF!</v>
      </c>
    </row>
    <row r="162" spans="1:38" s="39" customFormat="1" ht="12.75">
      <c r="A162" s="15" t="s">
        <v>294</v>
      </c>
      <c r="B162" s="15" t="s">
        <v>295</v>
      </c>
      <c r="C162" s="32">
        <v>47</v>
      </c>
      <c r="D162" s="44">
        <v>202375.84</v>
      </c>
      <c r="E162" s="40">
        <v>11750</v>
      </c>
      <c r="F162" s="17">
        <f t="shared" si="33"/>
        <v>809.50336</v>
      </c>
      <c r="G162" s="18">
        <f t="shared" si="34"/>
        <v>4.952821777763588E-05</v>
      </c>
      <c r="H162" s="19">
        <f>$B$543*G162</f>
        <v>4634.78744391298</v>
      </c>
      <c r="I162" s="20">
        <f t="shared" si="35"/>
        <v>17.22347574468085</v>
      </c>
      <c r="J162" s="20">
        <f t="shared" si="36"/>
        <v>339.50336</v>
      </c>
      <c r="K162" s="20">
        <f t="shared" si="37"/>
        <v>339.50336</v>
      </c>
      <c r="L162" s="20">
        <f t="shared" si="38"/>
        <v>9.020134136137768E-05</v>
      </c>
      <c r="M162" s="21">
        <f>$F$543*L162</f>
        <v>1669.9779418304167</v>
      </c>
      <c r="N162" s="21">
        <f t="shared" si="32"/>
        <v>6304.765385743397</v>
      </c>
      <c r="O162" s="21">
        <v>5852.57</v>
      </c>
      <c r="AD162" s="38" t="e">
        <f>#REF!-O162</f>
        <v>#REF!</v>
      </c>
      <c r="AE162" s="68" t="e">
        <f>AD162/#REF!</f>
        <v>#REF!</v>
      </c>
      <c r="AF162" s="69">
        <v>7482.212900264147</v>
      </c>
      <c r="AG162" s="70" t="e">
        <f>#REF!-AF162</f>
        <v>#REF!</v>
      </c>
      <c r="AH162" s="68" t="e">
        <f>AG162/#REF!</f>
        <v>#REF!</v>
      </c>
      <c r="AI162" s="38" t="e">
        <f>#REF!-#REF!</f>
        <v>#REF!</v>
      </c>
      <c r="AJ162" s="68" t="e">
        <f>AI162/#REF!</f>
        <v>#REF!</v>
      </c>
      <c r="AK162" s="38" t="e">
        <f>#REF!-#REF!</f>
        <v>#REF!</v>
      </c>
      <c r="AL162" s="76" t="e">
        <f>AK162/#REF!</f>
        <v>#REF!</v>
      </c>
    </row>
    <row r="163" spans="1:38" s="39" customFormat="1" ht="12.75">
      <c r="A163" s="15" t="s">
        <v>286</v>
      </c>
      <c r="B163" s="15" t="s">
        <v>287</v>
      </c>
      <c r="C163" s="32">
        <v>2002</v>
      </c>
      <c r="D163" s="44">
        <v>2942237.23</v>
      </c>
      <c r="E163" s="40">
        <v>423200</v>
      </c>
      <c r="F163" s="17">
        <f t="shared" si="33"/>
        <v>13918.617519990548</v>
      </c>
      <c r="G163" s="18">
        <f t="shared" si="34"/>
        <v>0.0008515892011784979</v>
      </c>
      <c r="H163" s="19">
        <f>$B$543*G163</f>
        <v>79690.63120167828</v>
      </c>
      <c r="I163" s="20">
        <f t="shared" si="35"/>
        <v>6.952356403591683</v>
      </c>
      <c r="J163" s="20">
        <f t="shared" si="36"/>
        <v>-6101.382480009451</v>
      </c>
      <c r="K163" s="20">
        <f t="shared" si="37"/>
        <v>0</v>
      </c>
      <c r="L163" s="20">
        <f t="shared" si="38"/>
        <v>0</v>
      </c>
      <c r="M163" s="21">
        <f>$F$543*L163</f>
        <v>0</v>
      </c>
      <c r="N163" s="21">
        <f t="shared" si="32"/>
        <v>79690.63120167828</v>
      </c>
      <c r="O163" s="21">
        <v>91363.59</v>
      </c>
      <c r="AD163" s="38" t="e">
        <f>#REF!-O163</f>
        <v>#REF!</v>
      </c>
      <c r="AE163" s="68" t="e">
        <f>AD163/#REF!</f>
        <v>#REF!</v>
      </c>
      <c r="AF163" s="69">
        <v>87816.36717458595</v>
      </c>
      <c r="AG163" s="70" t="e">
        <f>#REF!-AF163</f>
        <v>#REF!</v>
      </c>
      <c r="AH163" s="68" t="e">
        <f>AG163/#REF!</f>
        <v>#REF!</v>
      </c>
      <c r="AI163" s="38" t="e">
        <f>#REF!-#REF!</f>
        <v>#REF!</v>
      </c>
      <c r="AJ163" s="68" t="e">
        <f>AI163/#REF!</f>
        <v>#REF!</v>
      </c>
      <c r="AK163" s="38" t="e">
        <f>#REF!-#REF!</f>
        <v>#REF!</v>
      </c>
      <c r="AL163" s="76" t="e">
        <f>AK163/#REF!</f>
        <v>#REF!</v>
      </c>
    </row>
    <row r="164" spans="1:38" s="39" customFormat="1" ht="12.75">
      <c r="A164" s="15" t="s">
        <v>288</v>
      </c>
      <c r="B164" s="15" t="s">
        <v>289</v>
      </c>
      <c r="C164" s="32">
        <v>43</v>
      </c>
      <c r="D164" s="44">
        <v>166622.4</v>
      </c>
      <c r="E164" s="40">
        <v>18150</v>
      </c>
      <c r="F164" s="17">
        <f t="shared" si="33"/>
        <v>394.7527933884297</v>
      </c>
      <c r="G164" s="18">
        <f t="shared" si="34"/>
        <v>2.4152342393331446E-05</v>
      </c>
      <c r="H164" s="19">
        <f>$B$543*G164</f>
        <v>2260.145393647617</v>
      </c>
      <c r="I164" s="20">
        <f t="shared" si="35"/>
        <v>9.180297520661156</v>
      </c>
      <c r="J164" s="20">
        <f t="shared" si="36"/>
        <v>-35.24720661157028</v>
      </c>
      <c r="K164" s="20">
        <f t="shared" si="37"/>
        <v>0</v>
      </c>
      <c r="L164" s="20">
        <f t="shared" si="38"/>
        <v>0</v>
      </c>
      <c r="M164" s="21">
        <f>$F$543*L164</f>
        <v>0</v>
      </c>
      <c r="N164" s="21">
        <f t="shared" si="32"/>
        <v>2260.145393647617</v>
      </c>
      <c r="O164" s="21">
        <v>2392.63</v>
      </c>
      <c r="AD164" s="38" t="e">
        <f>#REF!-O164</f>
        <v>#REF!</v>
      </c>
      <c r="AE164" s="68" t="e">
        <f>AD164/#REF!</f>
        <v>#REF!</v>
      </c>
      <c r="AF164" s="69">
        <v>2702.8215429664765</v>
      </c>
      <c r="AG164" s="70" t="e">
        <f>#REF!-AF164</f>
        <v>#REF!</v>
      </c>
      <c r="AH164" s="68" t="e">
        <f>AG164/#REF!</f>
        <v>#REF!</v>
      </c>
      <c r="AI164" s="38" t="e">
        <f>#REF!-#REF!</f>
        <v>#REF!</v>
      </c>
      <c r="AJ164" s="68" t="e">
        <f>AI164/#REF!</f>
        <v>#REF!</v>
      </c>
      <c r="AK164" s="38" t="e">
        <f>#REF!-#REF!</f>
        <v>#REF!</v>
      </c>
      <c r="AL164" s="76" t="e">
        <f>AK164/#REF!</f>
        <v>#REF!</v>
      </c>
    </row>
    <row r="165" spans="1:38" s="39" customFormat="1" ht="12.75">
      <c r="A165" s="15" t="s">
        <v>290</v>
      </c>
      <c r="B165" s="15" t="s">
        <v>291</v>
      </c>
      <c r="C165" s="32">
        <v>2268</v>
      </c>
      <c r="D165" s="44">
        <v>2544066.94</v>
      </c>
      <c r="E165" s="40">
        <v>335400</v>
      </c>
      <c r="F165" s="17">
        <f t="shared" si="33"/>
        <v>17203.171794633272</v>
      </c>
      <c r="G165" s="18">
        <f t="shared" si="34"/>
        <v>0.0010525496016603065</v>
      </c>
      <c r="H165" s="19">
        <f>$B$543*G165</f>
        <v>98496.24914372708</v>
      </c>
      <c r="I165" s="20">
        <f t="shared" si="35"/>
        <v>7.585172748956469</v>
      </c>
      <c r="J165" s="20">
        <f t="shared" si="36"/>
        <v>-5476.828205366727</v>
      </c>
      <c r="K165" s="20">
        <f t="shared" si="37"/>
        <v>0</v>
      </c>
      <c r="L165" s="20">
        <f t="shared" si="38"/>
        <v>0</v>
      </c>
      <c r="M165" s="21">
        <f>$F$543*L165</f>
        <v>0</v>
      </c>
      <c r="N165" s="21">
        <f t="shared" si="32"/>
        <v>98496.24914372708</v>
      </c>
      <c r="O165" s="21">
        <v>101877.52</v>
      </c>
      <c r="AD165" s="38" t="e">
        <f>#REF!-O165</f>
        <v>#REF!</v>
      </c>
      <c r="AE165" s="68" t="e">
        <f>AD165/#REF!</f>
        <v>#REF!</v>
      </c>
      <c r="AF165" s="69">
        <v>121024.63967710038</v>
      </c>
      <c r="AG165" s="70" t="e">
        <f>#REF!-AF165</f>
        <v>#REF!</v>
      </c>
      <c r="AH165" s="68" t="e">
        <f>AG165/#REF!</f>
        <v>#REF!</v>
      </c>
      <c r="AI165" s="38" t="e">
        <f>#REF!-#REF!</f>
        <v>#REF!</v>
      </c>
      <c r="AJ165" s="68" t="e">
        <f>AI165/#REF!</f>
        <v>#REF!</v>
      </c>
      <c r="AK165" s="38" t="e">
        <f>#REF!-#REF!</f>
        <v>#REF!</v>
      </c>
      <c r="AL165" s="76" t="e">
        <f>AK165/#REF!</f>
        <v>#REF!</v>
      </c>
    </row>
    <row r="166" spans="1:38" s="39" customFormat="1" ht="12.75">
      <c r="A166" s="15" t="s">
        <v>292</v>
      </c>
      <c r="B166" s="15" t="s">
        <v>293</v>
      </c>
      <c r="C166" s="32">
        <v>1622</v>
      </c>
      <c r="D166" s="44">
        <v>1661743.3</v>
      </c>
      <c r="E166" s="40">
        <v>272100</v>
      </c>
      <c r="F166" s="17">
        <f t="shared" si="33"/>
        <v>9905.72448585079</v>
      </c>
      <c r="G166" s="18">
        <f t="shared" si="34"/>
        <v>0.000606066514140816</v>
      </c>
      <c r="H166" s="19">
        <f>$B$543*G166</f>
        <v>56714.931325155456</v>
      </c>
      <c r="I166" s="20">
        <f t="shared" si="35"/>
        <v>6.1071051084160235</v>
      </c>
      <c r="J166" s="20">
        <f t="shared" si="36"/>
        <v>-6314.27551414921</v>
      </c>
      <c r="K166" s="20">
        <f t="shared" si="37"/>
        <v>0</v>
      </c>
      <c r="L166" s="20">
        <f t="shared" si="38"/>
        <v>0</v>
      </c>
      <c r="M166" s="21">
        <f>$F$543*L166</f>
        <v>0</v>
      </c>
      <c r="N166" s="21">
        <f t="shared" si="32"/>
        <v>56714.931325155456</v>
      </c>
      <c r="O166" s="21">
        <v>66566.05</v>
      </c>
      <c r="AD166" s="38" t="e">
        <f>#REF!-O166</f>
        <v>#REF!</v>
      </c>
      <c r="AE166" s="68" t="e">
        <f>AD166/#REF!</f>
        <v>#REF!</v>
      </c>
      <c r="AF166" s="69">
        <v>66870.36466760596</v>
      </c>
      <c r="AG166" s="70" t="e">
        <f>#REF!-AF166</f>
        <v>#REF!</v>
      </c>
      <c r="AH166" s="68" t="e">
        <f>AG166/#REF!</f>
        <v>#REF!</v>
      </c>
      <c r="AI166" s="38" t="e">
        <f>#REF!-#REF!</f>
        <v>#REF!</v>
      </c>
      <c r="AJ166" s="68" t="e">
        <f>AI166/#REF!</f>
        <v>#REF!</v>
      </c>
      <c r="AK166" s="38" t="e">
        <f>#REF!-#REF!</f>
        <v>#REF!</v>
      </c>
      <c r="AL166" s="76" t="e">
        <f>AK166/#REF!</f>
        <v>#REF!</v>
      </c>
    </row>
    <row r="167" spans="1:38" s="39" customFormat="1" ht="12.75">
      <c r="A167" s="15" t="s">
        <v>296</v>
      </c>
      <c r="B167" s="15" t="s">
        <v>297</v>
      </c>
      <c r="C167" s="32">
        <v>494</v>
      </c>
      <c r="D167" s="44">
        <v>721985</v>
      </c>
      <c r="E167" s="40">
        <v>73650</v>
      </c>
      <c r="F167" s="17">
        <f t="shared" si="33"/>
        <v>4842.642090970808</v>
      </c>
      <c r="G167" s="18">
        <f t="shared" si="34"/>
        <v>0.000296289606630846</v>
      </c>
      <c r="H167" s="19">
        <f>$B$543*G167</f>
        <v>27726.403456306834</v>
      </c>
      <c r="I167" s="20">
        <f t="shared" si="35"/>
        <v>9.802919212491513</v>
      </c>
      <c r="J167" s="20">
        <f t="shared" si="36"/>
        <v>-97.35790902919237</v>
      </c>
      <c r="K167" s="20">
        <f t="shared" si="37"/>
        <v>0</v>
      </c>
      <c r="L167" s="20">
        <f t="shared" si="38"/>
        <v>0</v>
      </c>
      <c r="M167" s="21">
        <f>$F$543*L167</f>
        <v>0</v>
      </c>
      <c r="N167" s="21">
        <f t="shared" si="32"/>
        <v>27726.403456306834</v>
      </c>
      <c r="O167" s="21">
        <v>25081.09</v>
      </c>
      <c r="AD167" s="38" t="e">
        <f>#REF!-O167</f>
        <v>#REF!</v>
      </c>
      <c r="AE167" s="68" t="e">
        <f>AD167/#REF!</f>
        <v>#REF!</v>
      </c>
      <c r="AF167" s="69">
        <v>34091.905210553254</v>
      </c>
      <c r="AG167" s="70" t="e">
        <f>#REF!-AF167</f>
        <v>#REF!</v>
      </c>
      <c r="AH167" s="68" t="e">
        <f>AG167/#REF!</f>
        <v>#REF!</v>
      </c>
      <c r="AI167" s="38" t="e">
        <f>#REF!-#REF!</f>
        <v>#REF!</v>
      </c>
      <c r="AJ167" s="68" t="e">
        <f>AI167/#REF!</f>
        <v>#REF!</v>
      </c>
      <c r="AK167" s="38" t="e">
        <f>#REF!-#REF!</f>
        <v>#REF!</v>
      </c>
      <c r="AL167" s="76" t="e">
        <f>AK167/#REF!</f>
        <v>#REF!</v>
      </c>
    </row>
    <row r="168" spans="1:38" s="39" customFormat="1" ht="12.75">
      <c r="A168" s="15" t="s">
        <v>298</v>
      </c>
      <c r="B168" s="15" t="s">
        <v>299</v>
      </c>
      <c r="C168" s="32">
        <v>2176</v>
      </c>
      <c r="D168" s="44">
        <v>10601298</v>
      </c>
      <c r="E168" s="40">
        <v>2030500</v>
      </c>
      <c r="F168" s="17">
        <f t="shared" si="33"/>
        <v>11360.95762029057</v>
      </c>
      <c r="G168" s="18">
        <f t="shared" si="34"/>
        <v>0.0006951027148055854</v>
      </c>
      <c r="H168" s="19">
        <f>$B$543*G168</f>
        <v>65046.82541323882</v>
      </c>
      <c r="I168" s="20">
        <f t="shared" si="35"/>
        <v>5.22102831814824</v>
      </c>
      <c r="J168" s="20">
        <f t="shared" si="36"/>
        <v>-10399.04237970943</v>
      </c>
      <c r="K168" s="20">
        <f t="shared" si="37"/>
        <v>0</v>
      </c>
      <c r="L168" s="20">
        <f t="shared" si="38"/>
        <v>0</v>
      </c>
      <c r="M168" s="21">
        <f>$F$543*L168</f>
        <v>0</v>
      </c>
      <c r="N168" s="21">
        <f t="shared" si="32"/>
        <v>65046.82541323882</v>
      </c>
      <c r="O168" s="21">
        <v>71876.89</v>
      </c>
      <c r="AD168" s="38" t="e">
        <f>#REF!-O168</f>
        <v>#REF!</v>
      </c>
      <c r="AE168" s="68" t="e">
        <f>AD168/#REF!</f>
        <v>#REF!</v>
      </c>
      <c r="AF168" s="69">
        <v>78024.51900467112</v>
      </c>
      <c r="AG168" s="70" t="e">
        <f>#REF!-AF168</f>
        <v>#REF!</v>
      </c>
      <c r="AH168" s="68" t="e">
        <f>AG168/#REF!</f>
        <v>#REF!</v>
      </c>
      <c r="AI168" s="38" t="e">
        <f>#REF!-#REF!</f>
        <v>#REF!</v>
      </c>
      <c r="AJ168" s="68" t="e">
        <f>AI168/#REF!</f>
        <v>#REF!</v>
      </c>
      <c r="AK168" s="38" t="e">
        <f>#REF!-#REF!</f>
        <v>#REF!</v>
      </c>
      <c r="AL168" s="76" t="e">
        <f>AK168/#REF!</f>
        <v>#REF!</v>
      </c>
    </row>
    <row r="169" spans="1:38" s="39" customFormat="1" ht="12.75">
      <c r="A169" s="15" t="s">
        <v>300</v>
      </c>
      <c r="B169" s="15" t="s">
        <v>301</v>
      </c>
      <c r="C169" s="32">
        <v>2100</v>
      </c>
      <c r="D169" s="44">
        <v>2172420.06</v>
      </c>
      <c r="E169" s="40">
        <v>257400</v>
      </c>
      <c r="F169" s="17">
        <f t="shared" si="33"/>
        <v>17723.706783216785</v>
      </c>
      <c r="G169" s="18">
        <f t="shared" si="34"/>
        <v>0.0010843977341689146</v>
      </c>
      <c r="H169" s="19">
        <f>$B$543*G169</f>
        <v>101476.55675999721</v>
      </c>
      <c r="I169" s="20">
        <f t="shared" si="35"/>
        <v>8.439860372960373</v>
      </c>
      <c r="J169" s="20">
        <f t="shared" si="36"/>
        <v>-3276.2932167832164</v>
      </c>
      <c r="K169" s="20">
        <f t="shared" si="37"/>
        <v>0</v>
      </c>
      <c r="L169" s="20">
        <f t="shared" si="38"/>
        <v>0</v>
      </c>
      <c r="M169" s="21">
        <f>$F$543*L169</f>
        <v>0</v>
      </c>
      <c r="N169" s="21">
        <f t="shared" si="32"/>
        <v>101476.55675999721</v>
      </c>
      <c r="O169" s="21">
        <v>103772.45</v>
      </c>
      <c r="AD169" s="38" t="e">
        <f>#REF!-O169</f>
        <v>#REF!</v>
      </c>
      <c r="AE169" s="68" t="e">
        <f>AD169/#REF!</f>
        <v>#REF!</v>
      </c>
      <c r="AF169" s="69">
        <v>113739.77510629616</v>
      </c>
      <c r="AG169" s="70" t="e">
        <f>#REF!-AF169</f>
        <v>#REF!</v>
      </c>
      <c r="AH169" s="68" t="e">
        <f>AG169/#REF!</f>
        <v>#REF!</v>
      </c>
      <c r="AI169" s="38" t="e">
        <f>#REF!-#REF!</f>
        <v>#REF!</v>
      </c>
      <c r="AJ169" s="68" t="e">
        <f>AI169/#REF!</f>
        <v>#REF!</v>
      </c>
      <c r="AK169" s="38" t="e">
        <f>#REF!-#REF!</f>
        <v>#REF!</v>
      </c>
      <c r="AL169" s="76" t="e">
        <f>AK169/#REF!</f>
        <v>#REF!</v>
      </c>
    </row>
    <row r="170" spans="1:38" s="39" customFormat="1" ht="12.75">
      <c r="A170" s="15" t="s">
        <v>302</v>
      </c>
      <c r="B170" s="15" t="s">
        <v>303</v>
      </c>
      <c r="C170" s="32">
        <v>71</v>
      </c>
      <c r="D170" s="44">
        <v>142809.15</v>
      </c>
      <c r="E170" s="40">
        <v>13000</v>
      </c>
      <c r="F170" s="17">
        <f t="shared" si="33"/>
        <v>779.9576653846153</v>
      </c>
      <c r="G170" s="18">
        <f t="shared" si="34"/>
        <v>4.772050990437604E-05</v>
      </c>
      <c r="H170" s="19">
        <f>$B$543*G170</f>
        <v>4465.624446955101</v>
      </c>
      <c r="I170" s="20">
        <f t="shared" si="35"/>
        <v>10.98531923076923</v>
      </c>
      <c r="J170" s="20">
        <f t="shared" si="36"/>
        <v>69.95766538461532</v>
      </c>
      <c r="K170" s="20">
        <f t="shared" si="37"/>
        <v>69.95766538461532</v>
      </c>
      <c r="L170" s="20">
        <f t="shared" si="38"/>
        <v>1.8586782929637932E-05</v>
      </c>
      <c r="M170" s="21">
        <f>$F$543*L170</f>
        <v>344.11370200949085</v>
      </c>
      <c r="N170" s="21">
        <f t="shared" si="32"/>
        <v>4809.738148964592</v>
      </c>
      <c r="O170" s="21">
        <v>7146.34</v>
      </c>
      <c r="AD170" s="38" t="e">
        <f>#REF!-O170</f>
        <v>#REF!</v>
      </c>
      <c r="AE170" s="68" t="e">
        <f>AD170/#REF!</f>
        <v>#REF!</v>
      </c>
      <c r="AF170" s="69">
        <v>6481.527695524325</v>
      </c>
      <c r="AG170" s="70" t="e">
        <f>#REF!-AF170</f>
        <v>#REF!</v>
      </c>
      <c r="AH170" s="68" t="e">
        <f>AG170/#REF!</f>
        <v>#REF!</v>
      </c>
      <c r="AI170" s="38" t="e">
        <f>#REF!-#REF!</f>
        <v>#REF!</v>
      </c>
      <c r="AJ170" s="68" t="e">
        <f>AI170/#REF!</f>
        <v>#REF!</v>
      </c>
      <c r="AK170" s="38" t="e">
        <f>#REF!-#REF!</f>
        <v>#REF!</v>
      </c>
      <c r="AL170" s="76" t="e">
        <f>AK170/#REF!</f>
        <v>#REF!</v>
      </c>
    </row>
    <row r="171" spans="1:38" s="39" customFormat="1" ht="12.75">
      <c r="A171" s="15" t="s">
        <v>304</v>
      </c>
      <c r="B171" s="15" t="s">
        <v>305</v>
      </c>
      <c r="C171" s="32">
        <v>526</v>
      </c>
      <c r="D171" s="44">
        <v>948108.34</v>
      </c>
      <c r="E171" s="40">
        <v>152950</v>
      </c>
      <c r="F171" s="17">
        <f t="shared" si="33"/>
        <v>3260.5752653808436</v>
      </c>
      <c r="G171" s="18">
        <f t="shared" si="34"/>
        <v>0.00019949328168836176</v>
      </c>
      <c r="H171" s="19">
        <f>$B$543*G171</f>
        <v>18668.326836741435</v>
      </c>
      <c r="I171" s="20">
        <f t="shared" si="35"/>
        <v>6.1988122915985615</v>
      </c>
      <c r="J171" s="20">
        <f t="shared" si="36"/>
        <v>-1999.4247346191567</v>
      </c>
      <c r="K171" s="20">
        <f t="shared" si="37"/>
        <v>0</v>
      </c>
      <c r="L171" s="20">
        <f t="shared" si="38"/>
        <v>0</v>
      </c>
      <c r="M171" s="21">
        <f>$F$543*L171</f>
        <v>0</v>
      </c>
      <c r="N171" s="21">
        <f t="shared" si="32"/>
        <v>18668.326836741435</v>
      </c>
      <c r="O171" s="21">
        <v>27423.25</v>
      </c>
      <c r="AD171" s="38" t="e">
        <f>#REF!-O171</f>
        <v>#REF!</v>
      </c>
      <c r="AE171" s="68" t="e">
        <f>AD171/#REF!</f>
        <v>#REF!</v>
      </c>
      <c r="AF171" s="69">
        <v>23154.524774433514</v>
      </c>
      <c r="AG171" s="70" t="e">
        <f>#REF!-AF171</f>
        <v>#REF!</v>
      </c>
      <c r="AH171" s="68" t="e">
        <f>AG171/#REF!</f>
        <v>#REF!</v>
      </c>
      <c r="AI171" s="38" t="e">
        <f>#REF!-#REF!</f>
        <v>#REF!</v>
      </c>
      <c r="AJ171" s="68" t="e">
        <f>AI171/#REF!</f>
        <v>#REF!</v>
      </c>
      <c r="AK171" s="38" t="e">
        <f>#REF!-#REF!</f>
        <v>#REF!</v>
      </c>
      <c r="AL171" s="76" t="e">
        <f>AK171/#REF!</f>
        <v>#REF!</v>
      </c>
    </row>
    <row r="172" spans="1:38" s="39" customFormat="1" ht="12.75">
      <c r="A172" s="15" t="s">
        <v>306</v>
      </c>
      <c r="B172" s="15" t="s">
        <v>307</v>
      </c>
      <c r="C172" s="32">
        <v>1360</v>
      </c>
      <c r="D172" s="44">
        <v>1365680.29</v>
      </c>
      <c r="E172" s="40">
        <v>164500</v>
      </c>
      <c r="F172" s="17">
        <f t="shared" si="33"/>
        <v>11290.730665045592</v>
      </c>
      <c r="G172" s="18">
        <f t="shared" si="34"/>
        <v>0.0006908059865829459</v>
      </c>
      <c r="H172" s="19">
        <f>$B$543*G172</f>
        <v>64644.743066855895</v>
      </c>
      <c r="I172" s="20">
        <f t="shared" si="35"/>
        <v>8.302007841945288</v>
      </c>
      <c r="J172" s="20">
        <f t="shared" si="36"/>
        <v>-2309.269334954408</v>
      </c>
      <c r="K172" s="20">
        <f t="shared" si="37"/>
        <v>0</v>
      </c>
      <c r="L172" s="20">
        <f t="shared" si="38"/>
        <v>0</v>
      </c>
      <c r="M172" s="21">
        <f>$F$543*L172</f>
        <v>0</v>
      </c>
      <c r="N172" s="21">
        <f t="shared" si="32"/>
        <v>64644.743066855895</v>
      </c>
      <c r="O172" s="21">
        <v>66223.17</v>
      </c>
      <c r="AD172" s="38" t="e">
        <f>#REF!-O172</f>
        <v>#REF!</v>
      </c>
      <c r="AE172" s="68" t="e">
        <f>AD172/#REF!</f>
        <v>#REF!</v>
      </c>
      <c r="AF172" s="69">
        <v>73066.3178528286</v>
      </c>
      <c r="AG172" s="70" t="e">
        <f>#REF!-AF172</f>
        <v>#REF!</v>
      </c>
      <c r="AH172" s="68" t="e">
        <f>AG172/#REF!</f>
        <v>#REF!</v>
      </c>
      <c r="AI172" s="38" t="e">
        <f>#REF!-#REF!</f>
        <v>#REF!</v>
      </c>
      <c r="AJ172" s="68" t="e">
        <f>AI172/#REF!</f>
        <v>#REF!</v>
      </c>
      <c r="AK172" s="38" t="e">
        <f>#REF!-#REF!</f>
        <v>#REF!</v>
      </c>
      <c r="AL172" s="76" t="e">
        <f>AK172/#REF!</f>
        <v>#REF!</v>
      </c>
    </row>
    <row r="173" spans="1:38" s="39" customFormat="1" ht="12.75">
      <c r="A173" s="15" t="s">
        <v>308</v>
      </c>
      <c r="B173" s="15" t="s">
        <v>309</v>
      </c>
      <c r="C173" s="32">
        <v>1050</v>
      </c>
      <c r="D173" s="44">
        <v>1680762.73</v>
      </c>
      <c r="E173" s="40">
        <v>279800</v>
      </c>
      <c r="F173" s="17">
        <f t="shared" si="33"/>
        <v>6307.365498570407</v>
      </c>
      <c r="G173" s="18">
        <f t="shared" si="34"/>
        <v>0.0003859064550594849</v>
      </c>
      <c r="H173" s="19">
        <f>$B$543*G173</f>
        <v>36112.63382148784</v>
      </c>
      <c r="I173" s="20">
        <f t="shared" si="35"/>
        <v>6.007014760543245</v>
      </c>
      <c r="J173" s="20">
        <f t="shared" si="36"/>
        <v>-4192.634501429593</v>
      </c>
      <c r="K173" s="20">
        <f t="shared" si="37"/>
        <v>0</v>
      </c>
      <c r="L173" s="20">
        <f t="shared" si="38"/>
        <v>0</v>
      </c>
      <c r="M173" s="21">
        <f>$F$543*L173</f>
        <v>0</v>
      </c>
      <c r="N173" s="21">
        <f t="shared" si="32"/>
        <v>36112.63382148784</v>
      </c>
      <c r="O173" s="21">
        <v>59499.63</v>
      </c>
      <c r="AD173" s="38" t="e">
        <f>#REF!-O173</f>
        <v>#REF!</v>
      </c>
      <c r="AE173" s="68" t="e">
        <f>AD173/#REF!</f>
        <v>#REF!</v>
      </c>
      <c r="AF173" s="69">
        <v>50031.76758141309</v>
      </c>
      <c r="AG173" s="70" t="e">
        <f>#REF!-AF173</f>
        <v>#REF!</v>
      </c>
      <c r="AH173" s="68" t="e">
        <f>AG173/#REF!</f>
        <v>#REF!</v>
      </c>
      <c r="AI173" s="38" t="e">
        <f>#REF!-#REF!</f>
        <v>#REF!</v>
      </c>
      <c r="AJ173" s="68" t="e">
        <f>AI173/#REF!</f>
        <v>#REF!</v>
      </c>
      <c r="AK173" s="38" t="e">
        <f>#REF!-#REF!</f>
        <v>#REF!</v>
      </c>
      <c r="AL173" s="76" t="e">
        <f>AK173/#REF!</f>
        <v>#REF!</v>
      </c>
    </row>
    <row r="174" spans="1:38" s="39" customFormat="1" ht="12.75">
      <c r="A174" s="15" t="s">
        <v>310</v>
      </c>
      <c r="B174" s="15" t="s">
        <v>311</v>
      </c>
      <c r="C174" s="32">
        <v>282</v>
      </c>
      <c r="D174" s="44">
        <v>520576.98</v>
      </c>
      <c r="E174" s="40">
        <v>99650</v>
      </c>
      <c r="F174" s="17">
        <f t="shared" si="33"/>
        <v>1473.1832248871049</v>
      </c>
      <c r="G174" s="18">
        <f t="shared" si="34"/>
        <v>9.013444933516824E-05</v>
      </c>
      <c r="H174" s="19">
        <f>$B$543*G174</f>
        <v>8434.666797788195</v>
      </c>
      <c r="I174" s="20">
        <f t="shared" si="35"/>
        <v>5.224053988961365</v>
      </c>
      <c r="J174" s="20">
        <f t="shared" si="36"/>
        <v>-1346.8167751128951</v>
      </c>
      <c r="K174" s="20">
        <f t="shared" si="37"/>
        <v>0</v>
      </c>
      <c r="L174" s="20">
        <f t="shared" si="38"/>
        <v>0</v>
      </c>
      <c r="M174" s="21">
        <f>$F$543*L174</f>
        <v>0</v>
      </c>
      <c r="N174" s="21">
        <f t="shared" si="32"/>
        <v>8434.666797788195</v>
      </c>
      <c r="O174" s="21">
        <v>13772.3</v>
      </c>
      <c r="AD174" s="38" t="e">
        <f>#REF!-O174</f>
        <v>#REF!</v>
      </c>
      <c r="AE174" s="68" t="e">
        <f>AD174/#REF!</f>
        <v>#REF!</v>
      </c>
      <c r="AF174" s="69">
        <v>9788.288449862051</v>
      </c>
      <c r="AG174" s="70" t="e">
        <f>#REF!-AF174</f>
        <v>#REF!</v>
      </c>
      <c r="AH174" s="68" t="e">
        <f>AG174/#REF!</f>
        <v>#REF!</v>
      </c>
      <c r="AI174" s="38" t="e">
        <f>#REF!-#REF!</f>
        <v>#REF!</v>
      </c>
      <c r="AJ174" s="68" t="e">
        <f>AI174/#REF!</f>
        <v>#REF!</v>
      </c>
      <c r="AK174" s="38" t="e">
        <f>#REF!-#REF!</f>
        <v>#REF!</v>
      </c>
      <c r="AL174" s="76" t="e">
        <f>AK174/#REF!</f>
        <v>#REF!</v>
      </c>
    </row>
    <row r="175" spans="1:38" s="39" customFormat="1" ht="12.75">
      <c r="A175" s="15" t="s">
        <v>312</v>
      </c>
      <c r="B175" s="15" t="s">
        <v>313</v>
      </c>
      <c r="C175" s="32">
        <v>1955</v>
      </c>
      <c r="D175" s="44">
        <v>6200083.13</v>
      </c>
      <c r="E175" s="40">
        <v>776050</v>
      </c>
      <c r="F175" s="17">
        <f t="shared" si="33"/>
        <v>15619.048410733843</v>
      </c>
      <c r="G175" s="18">
        <f t="shared" si="34"/>
        <v>0.0009556274493613755</v>
      </c>
      <c r="H175" s="19">
        <f>$B$543*G175</f>
        <v>89426.39776064448</v>
      </c>
      <c r="I175" s="20">
        <f t="shared" si="35"/>
        <v>7.989283074544166</v>
      </c>
      <c r="J175" s="20">
        <f t="shared" si="36"/>
        <v>-3930.9515892661557</v>
      </c>
      <c r="K175" s="20">
        <f t="shared" si="37"/>
        <v>0</v>
      </c>
      <c r="L175" s="20">
        <f t="shared" si="38"/>
        <v>0</v>
      </c>
      <c r="M175" s="21">
        <f>$F$543*L175</f>
        <v>0</v>
      </c>
      <c r="N175" s="21">
        <f t="shared" si="32"/>
        <v>89426.39776064448</v>
      </c>
      <c r="O175" s="21">
        <v>110839.23</v>
      </c>
      <c r="AD175" s="38" t="e">
        <f>#REF!-O175</f>
        <v>#REF!</v>
      </c>
      <c r="AE175" s="68" t="e">
        <f>AD175/#REF!</f>
        <v>#REF!</v>
      </c>
      <c r="AF175" s="69">
        <v>107005.26162936428</v>
      </c>
      <c r="AG175" s="70" t="e">
        <f>#REF!-AF175</f>
        <v>#REF!</v>
      </c>
      <c r="AH175" s="68" t="e">
        <f>AG175/#REF!</f>
        <v>#REF!</v>
      </c>
      <c r="AI175" s="38" t="e">
        <f>#REF!-#REF!</f>
        <v>#REF!</v>
      </c>
      <c r="AJ175" s="68" t="e">
        <f>AI175/#REF!</f>
        <v>#REF!</v>
      </c>
      <c r="AK175" s="38" t="e">
        <f>#REF!-#REF!</f>
        <v>#REF!</v>
      </c>
      <c r="AL175" s="76" t="e">
        <f>AK175/#REF!</f>
        <v>#REF!</v>
      </c>
    </row>
    <row r="176" spans="1:38" s="39" customFormat="1" ht="12.75">
      <c r="A176" s="15" t="s">
        <v>314</v>
      </c>
      <c r="B176" s="15" t="s">
        <v>315</v>
      </c>
      <c r="C176" s="32">
        <v>1140</v>
      </c>
      <c r="D176" s="44">
        <v>2509936.39</v>
      </c>
      <c r="E176" s="40">
        <v>361200</v>
      </c>
      <c r="F176" s="17">
        <f t="shared" si="33"/>
        <v>7921.726147840532</v>
      </c>
      <c r="G176" s="18">
        <f t="shared" si="34"/>
        <v>0.00048467862792445776</v>
      </c>
      <c r="H176" s="19">
        <f>$B$543*G176</f>
        <v>45355.60776934691</v>
      </c>
      <c r="I176" s="20">
        <f t="shared" si="35"/>
        <v>6.948882585825028</v>
      </c>
      <c r="J176" s="20">
        <f t="shared" si="36"/>
        <v>-3478.2738521594683</v>
      </c>
      <c r="K176" s="20">
        <f t="shared" si="37"/>
        <v>0</v>
      </c>
      <c r="L176" s="20">
        <f t="shared" si="38"/>
        <v>0</v>
      </c>
      <c r="M176" s="21">
        <f>$F$543*L176</f>
        <v>0</v>
      </c>
      <c r="N176" s="21">
        <f t="shared" si="32"/>
        <v>45355.60776934691</v>
      </c>
      <c r="O176" s="21">
        <v>55879.6</v>
      </c>
      <c r="AD176" s="38" t="e">
        <f>#REF!-O176</f>
        <v>#REF!</v>
      </c>
      <c r="AE176" s="68" t="e">
        <f>AD176/#REF!</f>
        <v>#REF!</v>
      </c>
      <c r="AF176" s="69">
        <v>55960.341100016434</v>
      </c>
      <c r="AG176" s="70" t="e">
        <f>#REF!-AF176</f>
        <v>#REF!</v>
      </c>
      <c r="AH176" s="68" t="e">
        <f>AG176/#REF!</f>
        <v>#REF!</v>
      </c>
      <c r="AI176" s="38" t="e">
        <f>#REF!-#REF!</f>
        <v>#REF!</v>
      </c>
      <c r="AJ176" s="68" t="e">
        <f>AI176/#REF!</f>
        <v>#REF!</v>
      </c>
      <c r="AK176" s="38" t="e">
        <f>#REF!-#REF!</f>
        <v>#REF!</v>
      </c>
      <c r="AL176" s="76" t="e">
        <f>AK176/#REF!</f>
        <v>#REF!</v>
      </c>
    </row>
    <row r="177" spans="1:38" s="39" customFormat="1" ht="12.75">
      <c r="A177" s="15" t="s">
        <v>316</v>
      </c>
      <c r="B177" s="15" t="s">
        <v>317</v>
      </c>
      <c r="C177" s="32">
        <v>1237</v>
      </c>
      <c r="D177" s="44">
        <v>1377688.62</v>
      </c>
      <c r="E177" s="40">
        <v>177150</v>
      </c>
      <c r="F177" s="17">
        <f t="shared" si="33"/>
        <v>9620.100609314142</v>
      </c>
      <c r="G177" s="18">
        <f t="shared" si="34"/>
        <v>0.000588591056645989</v>
      </c>
      <c r="H177" s="19">
        <f>$B$543*G177</f>
        <v>55079.600303609346</v>
      </c>
      <c r="I177" s="20">
        <f t="shared" si="35"/>
        <v>7.7769608806096535</v>
      </c>
      <c r="J177" s="20">
        <f t="shared" si="36"/>
        <v>-2749.8993906858586</v>
      </c>
      <c r="K177" s="20">
        <f t="shared" si="37"/>
        <v>0</v>
      </c>
      <c r="L177" s="20">
        <f t="shared" si="38"/>
        <v>0</v>
      </c>
      <c r="M177" s="21">
        <f>$F$543*L177</f>
        <v>0</v>
      </c>
      <c r="N177" s="21">
        <f t="shared" si="32"/>
        <v>55079.600303609346</v>
      </c>
      <c r="O177" s="21">
        <v>78621.55</v>
      </c>
      <c r="AD177" s="38" t="e">
        <f>#REF!-O177</f>
        <v>#REF!</v>
      </c>
      <c r="AE177" s="68" t="e">
        <f>AD177/#REF!</f>
        <v>#REF!</v>
      </c>
      <c r="AF177" s="69">
        <v>61682.140594210105</v>
      </c>
      <c r="AG177" s="70" t="e">
        <f>#REF!-AF177</f>
        <v>#REF!</v>
      </c>
      <c r="AH177" s="68" t="e">
        <f>AG177/#REF!</f>
        <v>#REF!</v>
      </c>
      <c r="AI177" s="38" t="e">
        <f>#REF!-#REF!</f>
        <v>#REF!</v>
      </c>
      <c r="AJ177" s="68" t="e">
        <f>AI177/#REF!</f>
        <v>#REF!</v>
      </c>
      <c r="AK177" s="38" t="e">
        <f>#REF!-#REF!</f>
        <v>#REF!</v>
      </c>
      <c r="AL177" s="76" t="e">
        <f>AK177/#REF!</f>
        <v>#REF!</v>
      </c>
    </row>
    <row r="178" spans="1:38" s="39" customFormat="1" ht="12.75">
      <c r="A178" s="15" t="s">
        <v>318</v>
      </c>
      <c r="B178" s="15" t="s">
        <v>319</v>
      </c>
      <c r="C178" s="32">
        <v>1451</v>
      </c>
      <c r="D178" s="44">
        <v>2456685.23</v>
      </c>
      <c r="E178" s="40">
        <v>336000</v>
      </c>
      <c r="F178" s="17">
        <f t="shared" si="33"/>
        <v>10609.078180744047</v>
      </c>
      <c r="G178" s="18">
        <f t="shared" si="34"/>
        <v>0.0006491001279548194</v>
      </c>
      <c r="H178" s="19">
        <f>$B$543*G178</f>
        <v>60741.962014343786</v>
      </c>
      <c r="I178" s="20">
        <f t="shared" si="35"/>
        <v>7.311563184523809</v>
      </c>
      <c r="J178" s="20">
        <f t="shared" si="36"/>
        <v>-3900.921819255953</v>
      </c>
      <c r="K178" s="20">
        <f t="shared" si="37"/>
        <v>0</v>
      </c>
      <c r="L178" s="20">
        <f t="shared" si="38"/>
        <v>0</v>
      </c>
      <c r="M178" s="21">
        <f>$F$543*L178</f>
        <v>0</v>
      </c>
      <c r="N178" s="21">
        <f t="shared" si="32"/>
        <v>60741.962014343786</v>
      </c>
      <c r="O178" s="21">
        <v>64242.9</v>
      </c>
      <c r="AD178" s="38" t="e">
        <f>#REF!-O178</f>
        <v>#REF!</v>
      </c>
      <c r="AE178" s="68" t="e">
        <f>AD178/#REF!</f>
        <v>#REF!</v>
      </c>
      <c r="AF178" s="69">
        <v>67276.13722204953</v>
      </c>
      <c r="AG178" s="70" t="e">
        <f>#REF!-AF178</f>
        <v>#REF!</v>
      </c>
      <c r="AH178" s="68" t="e">
        <f>AG178/#REF!</f>
        <v>#REF!</v>
      </c>
      <c r="AI178" s="38" t="e">
        <f>#REF!-#REF!</f>
        <v>#REF!</v>
      </c>
      <c r="AJ178" s="68" t="e">
        <f>AI178/#REF!</f>
        <v>#REF!</v>
      </c>
      <c r="AK178" s="38" t="e">
        <f>#REF!-#REF!</f>
        <v>#REF!</v>
      </c>
      <c r="AL178" s="76" t="e">
        <f>AK178/#REF!</f>
        <v>#REF!</v>
      </c>
    </row>
    <row r="179" spans="1:38" s="39" customFormat="1" ht="12.75">
      <c r="A179" s="15" t="s">
        <v>320</v>
      </c>
      <c r="B179" s="15" t="s">
        <v>321</v>
      </c>
      <c r="C179" s="32">
        <v>320</v>
      </c>
      <c r="D179" s="44">
        <v>1329521.53</v>
      </c>
      <c r="E179" s="40">
        <v>152050</v>
      </c>
      <c r="F179" s="17">
        <f t="shared" si="33"/>
        <v>2798.072276224926</v>
      </c>
      <c r="G179" s="18">
        <f t="shared" si="34"/>
        <v>0.00017119574779088435</v>
      </c>
      <c r="H179" s="19">
        <f>$B$543*G179</f>
        <v>16020.279709534863</v>
      </c>
      <c r="I179" s="20">
        <f t="shared" si="35"/>
        <v>8.743975863202895</v>
      </c>
      <c r="J179" s="20">
        <f t="shared" si="36"/>
        <v>-401.9277237750737</v>
      </c>
      <c r="K179" s="20">
        <f t="shared" si="37"/>
        <v>0</v>
      </c>
      <c r="L179" s="20">
        <f t="shared" si="38"/>
        <v>0</v>
      </c>
      <c r="M179" s="21">
        <f>$F$543*L179</f>
        <v>0</v>
      </c>
      <c r="N179" s="21">
        <f t="shared" si="32"/>
        <v>16020.279709534863</v>
      </c>
      <c r="O179" s="21">
        <v>19100.13</v>
      </c>
      <c r="AD179" s="38" t="e">
        <f>#REF!-O179</f>
        <v>#REF!</v>
      </c>
      <c r="AE179" s="68" t="e">
        <f>AD179/#REF!</f>
        <v>#REF!</v>
      </c>
      <c r="AF179" s="69">
        <v>19581.061207601615</v>
      </c>
      <c r="AG179" s="70" t="e">
        <f>#REF!-AF179</f>
        <v>#REF!</v>
      </c>
      <c r="AH179" s="68" t="e">
        <f>AG179/#REF!</f>
        <v>#REF!</v>
      </c>
      <c r="AI179" s="38" t="e">
        <f>#REF!-#REF!</f>
        <v>#REF!</v>
      </c>
      <c r="AJ179" s="68" t="e">
        <f>AI179/#REF!</f>
        <v>#REF!</v>
      </c>
      <c r="AK179" s="38" t="e">
        <f>#REF!-#REF!</f>
        <v>#REF!</v>
      </c>
      <c r="AL179" s="76" t="e">
        <f>AK179/#REF!</f>
        <v>#REF!</v>
      </c>
    </row>
    <row r="180" spans="1:38" s="39" customFormat="1" ht="12.75">
      <c r="A180" s="15" t="s">
        <v>322</v>
      </c>
      <c r="B180" s="15" t="s">
        <v>323</v>
      </c>
      <c r="C180" s="32">
        <v>1610</v>
      </c>
      <c r="D180" s="44">
        <v>3810786.2</v>
      </c>
      <c r="E180" s="40">
        <v>521600</v>
      </c>
      <c r="F180" s="17">
        <f t="shared" si="33"/>
        <v>11762.587772239265</v>
      </c>
      <c r="G180" s="18">
        <f t="shared" si="34"/>
        <v>0.0007196758378026042</v>
      </c>
      <c r="H180" s="19">
        <f>$B$543*G180</f>
        <v>67346.3469190528</v>
      </c>
      <c r="I180" s="20">
        <f t="shared" si="35"/>
        <v>7.30595513803681</v>
      </c>
      <c r="J180" s="20">
        <f t="shared" si="36"/>
        <v>-4337.412227760735</v>
      </c>
      <c r="K180" s="20">
        <f t="shared" si="37"/>
        <v>0</v>
      </c>
      <c r="L180" s="20">
        <f t="shared" si="38"/>
        <v>0</v>
      </c>
      <c r="M180" s="21">
        <f>$F$543*L180</f>
        <v>0</v>
      </c>
      <c r="N180" s="21">
        <f t="shared" si="32"/>
        <v>67346.3469190528</v>
      </c>
      <c r="O180" s="21">
        <v>66389.25</v>
      </c>
      <c r="AD180" s="38" t="e">
        <f>#REF!-O180</f>
        <v>#REF!</v>
      </c>
      <c r="AE180" s="68" t="e">
        <f>AD180/#REF!</f>
        <v>#REF!</v>
      </c>
      <c r="AF180" s="69">
        <v>77295.48362439498</v>
      </c>
      <c r="AG180" s="70" t="e">
        <f>#REF!-AF180</f>
        <v>#REF!</v>
      </c>
      <c r="AH180" s="68" t="e">
        <f>AG180/#REF!</f>
        <v>#REF!</v>
      </c>
      <c r="AI180" s="38" t="e">
        <f>#REF!-#REF!</f>
        <v>#REF!</v>
      </c>
      <c r="AJ180" s="68" t="e">
        <f>AI180/#REF!</f>
        <v>#REF!</v>
      </c>
      <c r="AK180" s="38" t="e">
        <f>#REF!-#REF!</f>
        <v>#REF!</v>
      </c>
      <c r="AL180" s="76" t="e">
        <f>AK180/#REF!</f>
        <v>#REF!</v>
      </c>
    </row>
    <row r="181" spans="1:38" s="39" customFormat="1" ht="12.75">
      <c r="A181" s="15" t="s">
        <v>324</v>
      </c>
      <c r="B181" s="15" t="s">
        <v>325</v>
      </c>
      <c r="C181" s="32">
        <v>1471</v>
      </c>
      <c r="D181" s="44">
        <v>2832871.17</v>
      </c>
      <c r="E181" s="40">
        <v>288100</v>
      </c>
      <c r="F181" s="17">
        <f t="shared" si="33"/>
        <v>14464.260642381118</v>
      </c>
      <c r="G181" s="18">
        <f t="shared" si="34"/>
        <v>0.0008849735362288545</v>
      </c>
      <c r="H181" s="19">
        <f>$B$543*G181</f>
        <v>82814.69469230206</v>
      </c>
      <c r="I181" s="20">
        <f t="shared" si="35"/>
        <v>9.83294401249566</v>
      </c>
      <c r="J181" s="20">
        <f t="shared" si="36"/>
        <v>-245.73935761888288</v>
      </c>
      <c r="K181" s="20">
        <f t="shared" si="37"/>
        <v>0</v>
      </c>
      <c r="L181" s="20">
        <f t="shared" si="38"/>
        <v>0</v>
      </c>
      <c r="M181" s="21">
        <f>$F$543*L181</f>
        <v>0</v>
      </c>
      <c r="N181" s="21">
        <f t="shared" si="32"/>
        <v>82814.69469230206</v>
      </c>
      <c r="O181" s="21">
        <v>97792.79</v>
      </c>
      <c r="AD181" s="38" t="e">
        <f>#REF!-O181</f>
        <v>#REF!</v>
      </c>
      <c r="AE181" s="68" t="e">
        <f>AD181/#REF!</f>
        <v>#REF!</v>
      </c>
      <c r="AF181" s="69">
        <v>103418.22619185541</v>
      </c>
      <c r="AG181" s="70" t="e">
        <f>#REF!-AF181</f>
        <v>#REF!</v>
      </c>
      <c r="AH181" s="68" t="e">
        <f>AG181/#REF!</f>
        <v>#REF!</v>
      </c>
      <c r="AI181" s="38" t="e">
        <f>#REF!-#REF!</f>
        <v>#REF!</v>
      </c>
      <c r="AJ181" s="68" t="e">
        <f>AI181/#REF!</f>
        <v>#REF!</v>
      </c>
      <c r="AK181" s="38" t="e">
        <f>#REF!-#REF!</f>
        <v>#REF!</v>
      </c>
      <c r="AL181" s="76" t="e">
        <f>AK181/#REF!</f>
        <v>#REF!</v>
      </c>
    </row>
    <row r="182" spans="1:38" s="39" customFormat="1" ht="12.75">
      <c r="A182" s="15" t="s">
        <v>326</v>
      </c>
      <c r="B182" s="15" t="s">
        <v>327</v>
      </c>
      <c r="C182" s="32">
        <v>550</v>
      </c>
      <c r="D182" s="44">
        <v>406834.16</v>
      </c>
      <c r="E182" s="40">
        <v>52550</v>
      </c>
      <c r="F182" s="17">
        <f t="shared" si="33"/>
        <v>4258.016898192198</v>
      </c>
      <c r="G182" s="18">
        <f t="shared" si="34"/>
        <v>0.0002605202135720805</v>
      </c>
      <c r="H182" s="19">
        <f>$B$543*G182</f>
        <v>24379.149279516874</v>
      </c>
      <c r="I182" s="20">
        <f t="shared" si="35"/>
        <v>7.741848905803995</v>
      </c>
      <c r="J182" s="20">
        <f t="shared" si="36"/>
        <v>-1241.9831018078025</v>
      </c>
      <c r="K182" s="20">
        <f t="shared" si="37"/>
        <v>0</v>
      </c>
      <c r="L182" s="20">
        <f t="shared" si="38"/>
        <v>0</v>
      </c>
      <c r="M182" s="21">
        <f>$F$543*L182</f>
        <v>0</v>
      </c>
      <c r="N182" s="21">
        <f t="shared" si="32"/>
        <v>24379.149279516874</v>
      </c>
      <c r="O182" s="21">
        <v>28600.14</v>
      </c>
      <c r="AD182" s="38" t="e">
        <f>#REF!-O182</f>
        <v>#REF!</v>
      </c>
      <c r="AE182" s="68" t="e">
        <f>AD182/#REF!</f>
        <v>#REF!</v>
      </c>
      <c r="AF182" s="69">
        <v>29729.426690823635</v>
      </c>
      <c r="AG182" s="70" t="e">
        <f>#REF!-AF182</f>
        <v>#REF!</v>
      </c>
      <c r="AH182" s="68" t="e">
        <f>AG182/#REF!</f>
        <v>#REF!</v>
      </c>
      <c r="AI182" s="38" t="e">
        <f>#REF!-#REF!</f>
        <v>#REF!</v>
      </c>
      <c r="AJ182" s="68" t="e">
        <f>AI182/#REF!</f>
        <v>#REF!</v>
      </c>
      <c r="AK182" s="38" t="e">
        <f>#REF!-#REF!</f>
        <v>#REF!</v>
      </c>
      <c r="AL182" s="76" t="e">
        <f>AK182/#REF!</f>
        <v>#REF!</v>
      </c>
    </row>
    <row r="183" spans="1:38" s="39" customFormat="1" ht="12.75">
      <c r="A183" s="15" t="s">
        <v>328</v>
      </c>
      <c r="B183" s="15" t="s">
        <v>329</v>
      </c>
      <c r="C183" s="32">
        <v>309</v>
      </c>
      <c r="D183" s="44">
        <v>292570</v>
      </c>
      <c r="E183" s="40">
        <v>32000</v>
      </c>
      <c r="F183" s="17">
        <f t="shared" si="33"/>
        <v>2825.1290625</v>
      </c>
      <c r="G183" s="18">
        <f t="shared" si="34"/>
        <v>0.0001728511756361682</v>
      </c>
      <c r="H183" s="19">
        <f>$B$543*G183</f>
        <v>16175.192535715538</v>
      </c>
      <c r="I183" s="20">
        <f t="shared" si="35"/>
        <v>9.1428125</v>
      </c>
      <c r="J183" s="20">
        <f t="shared" si="36"/>
        <v>-264.8709375000001</v>
      </c>
      <c r="K183" s="20">
        <f t="shared" si="37"/>
        <v>0</v>
      </c>
      <c r="L183" s="20">
        <f t="shared" si="38"/>
        <v>0</v>
      </c>
      <c r="M183" s="21">
        <f>$F$543*L183</f>
        <v>0</v>
      </c>
      <c r="N183" s="21">
        <f t="shared" si="32"/>
        <v>16175.192535715538</v>
      </c>
      <c r="O183" s="21">
        <v>19170.44</v>
      </c>
      <c r="AD183" s="38" t="e">
        <f>#REF!-O183</f>
        <v>#REF!</v>
      </c>
      <c r="AE183" s="68" t="e">
        <f>AD183/#REF!</f>
        <v>#REF!</v>
      </c>
      <c r="AF183" s="69">
        <v>24784.874668943885</v>
      </c>
      <c r="AG183" s="70" t="e">
        <f>#REF!-AF183</f>
        <v>#REF!</v>
      </c>
      <c r="AH183" s="68" t="e">
        <f>AG183/#REF!</f>
        <v>#REF!</v>
      </c>
      <c r="AI183" s="38" t="e">
        <f>#REF!-#REF!</f>
        <v>#REF!</v>
      </c>
      <c r="AJ183" s="68" t="e">
        <f>AI183/#REF!</f>
        <v>#REF!</v>
      </c>
      <c r="AK183" s="38" t="e">
        <f>#REF!-#REF!</f>
        <v>#REF!</v>
      </c>
      <c r="AL183" s="76" t="e">
        <f>AK183/#REF!</f>
        <v>#REF!</v>
      </c>
    </row>
    <row r="184" spans="1:38" s="39" customFormat="1" ht="12.75">
      <c r="A184" s="15" t="s">
        <v>330</v>
      </c>
      <c r="B184" s="15" t="s">
        <v>331</v>
      </c>
      <c r="C184" s="32">
        <v>969</v>
      </c>
      <c r="D184" s="44">
        <v>944183.25</v>
      </c>
      <c r="E184" s="40">
        <v>200450</v>
      </c>
      <c r="F184" s="17">
        <f t="shared" si="33"/>
        <v>4564.29817535545</v>
      </c>
      <c r="G184" s="18">
        <f t="shared" si="34"/>
        <v>0.00027925956234582005</v>
      </c>
      <c r="H184" s="19">
        <f>$B$543*G184</f>
        <v>26132.753634787092</v>
      </c>
      <c r="I184" s="20">
        <f t="shared" si="35"/>
        <v>4.710318034422549</v>
      </c>
      <c r="J184" s="20">
        <f t="shared" si="36"/>
        <v>-5125.70182464455</v>
      </c>
      <c r="K184" s="20">
        <f t="shared" si="37"/>
        <v>0</v>
      </c>
      <c r="L184" s="20">
        <f t="shared" si="38"/>
        <v>0</v>
      </c>
      <c r="M184" s="21">
        <f>$F$543*L184</f>
        <v>0</v>
      </c>
      <c r="N184" s="21">
        <f t="shared" si="32"/>
        <v>26132.753634787092</v>
      </c>
      <c r="O184" s="21">
        <v>36368.09</v>
      </c>
      <c r="AD184" s="38" t="e">
        <f>#REF!-O184</f>
        <v>#REF!</v>
      </c>
      <c r="AE184" s="68" t="e">
        <f>AD184/#REF!</f>
        <v>#REF!</v>
      </c>
      <c r="AF184" s="69">
        <v>34929.85581970041</v>
      </c>
      <c r="AG184" s="70" t="e">
        <f>#REF!-AF184</f>
        <v>#REF!</v>
      </c>
      <c r="AH184" s="68" t="e">
        <f>AG184/#REF!</f>
        <v>#REF!</v>
      </c>
      <c r="AI184" s="38" t="e">
        <f>#REF!-#REF!</f>
        <v>#REF!</v>
      </c>
      <c r="AJ184" s="68" t="e">
        <f>AI184/#REF!</f>
        <v>#REF!</v>
      </c>
      <c r="AK184" s="38" t="e">
        <f>#REF!-#REF!</f>
        <v>#REF!</v>
      </c>
      <c r="AL184" s="76" t="e">
        <f>AK184/#REF!</f>
        <v>#REF!</v>
      </c>
    </row>
    <row r="185" spans="1:38" s="39" customFormat="1" ht="12.75">
      <c r="A185" s="15"/>
      <c r="B185" s="15"/>
      <c r="C185" s="27"/>
      <c r="D185" s="29"/>
      <c r="E185" s="16"/>
      <c r="F185" s="17"/>
      <c r="G185" s="18"/>
      <c r="H185" s="19">
        <f>$B$543*G185</f>
        <v>0</v>
      </c>
      <c r="I185" s="20"/>
      <c r="J185" s="20"/>
      <c r="K185" s="20"/>
      <c r="L185" s="20"/>
      <c r="M185" s="21">
        <f>$F$543*L185</f>
        <v>0</v>
      </c>
      <c r="N185" s="21">
        <f t="shared" si="32"/>
        <v>0</v>
      </c>
      <c r="O185" s="21"/>
      <c r="AD185" s="38" t="e">
        <f>#REF!-O185</f>
        <v>#REF!</v>
      </c>
      <c r="AE185" s="68" t="e">
        <f>AD185/#REF!</f>
        <v>#REF!</v>
      </c>
      <c r="AF185" s="69"/>
      <c r="AG185" s="70" t="e">
        <f>#REF!-AF185</f>
        <v>#REF!</v>
      </c>
      <c r="AH185" s="68" t="e">
        <f>AG185/#REF!</f>
        <v>#REF!</v>
      </c>
      <c r="AI185" s="38" t="e">
        <f>#REF!-#REF!</f>
        <v>#REF!</v>
      </c>
      <c r="AJ185" s="68"/>
      <c r="AK185" s="38" t="e">
        <f>#REF!-#REF!</f>
        <v>#REF!</v>
      </c>
      <c r="AL185" s="76" t="e">
        <f>AK185/#REF!</f>
        <v>#REF!</v>
      </c>
    </row>
    <row r="186" spans="1:38" s="39" customFormat="1" ht="12.75">
      <c r="A186" s="2" t="s">
        <v>992</v>
      </c>
      <c r="B186" s="15"/>
      <c r="C186" s="15"/>
      <c r="D186" s="16"/>
      <c r="E186" s="16"/>
      <c r="F186" s="17"/>
      <c r="G186" s="18"/>
      <c r="H186" s="19">
        <f>$B$543*G186</f>
        <v>0</v>
      </c>
      <c r="I186" s="20"/>
      <c r="J186" s="20"/>
      <c r="K186" s="20"/>
      <c r="L186" s="20"/>
      <c r="M186" s="21">
        <f>$F$543*L186</f>
        <v>0</v>
      </c>
      <c r="N186" s="21">
        <f t="shared" si="32"/>
        <v>0</v>
      </c>
      <c r="O186" s="21"/>
      <c r="AD186" s="38" t="e">
        <f>#REF!-O186</f>
        <v>#REF!</v>
      </c>
      <c r="AE186" s="68" t="e">
        <f>AD186/#REF!</f>
        <v>#REF!</v>
      </c>
      <c r="AF186" s="69"/>
      <c r="AG186" s="70" t="e">
        <f>#REF!-AF186</f>
        <v>#REF!</v>
      </c>
      <c r="AH186" s="68" t="e">
        <f>AG186/#REF!</f>
        <v>#REF!</v>
      </c>
      <c r="AI186" s="38" t="e">
        <f>#REF!-#REF!</f>
        <v>#REF!</v>
      </c>
      <c r="AJ186" s="68"/>
      <c r="AK186" s="38" t="e">
        <f>#REF!-#REF!</f>
        <v>#REF!</v>
      </c>
      <c r="AL186" s="76" t="e">
        <f>AK186/#REF!</f>
        <v>#REF!</v>
      </c>
    </row>
    <row r="187" spans="1:38" s="39" customFormat="1" ht="12.75">
      <c r="A187" s="15" t="s">
        <v>332</v>
      </c>
      <c r="B187" s="15" t="s">
        <v>333</v>
      </c>
      <c r="C187" s="32">
        <v>2046</v>
      </c>
      <c r="D187" s="44">
        <v>1243925.48</v>
      </c>
      <c r="E187" s="34">
        <v>128650</v>
      </c>
      <c r="F187" s="17">
        <f aca="true" t="shared" si="39" ref="F187:F215">D187/E187*C187</f>
        <v>19782.911248192773</v>
      </c>
      <c r="G187" s="18">
        <f aca="true" t="shared" si="40" ref="G187:G215">F187/$F$533</f>
        <v>0.0012103869915699103</v>
      </c>
      <c r="H187" s="19">
        <f>$B$543*G187</f>
        <v>113266.47076198511</v>
      </c>
      <c r="I187" s="20">
        <f aca="true" t="shared" si="41" ref="I187:I215">D187/E187</f>
        <v>9.669067081228139</v>
      </c>
      <c r="J187" s="20">
        <f aca="true" t="shared" si="42" ref="J187:J215">(I187-10)*C187</f>
        <v>-677.0887518072277</v>
      </c>
      <c r="K187" s="20">
        <f aca="true" t="shared" si="43" ref="K187:K250">IF(J187&gt;0,J187,0)</f>
        <v>0</v>
      </c>
      <c r="L187" s="20">
        <f aca="true" t="shared" si="44" ref="L187:L215">K187/$K$533</f>
        <v>0</v>
      </c>
      <c r="M187" s="21">
        <f>$F$543*L187</f>
        <v>0</v>
      </c>
      <c r="N187" s="21">
        <f t="shared" si="32"/>
        <v>113266.47076198511</v>
      </c>
      <c r="O187" s="21">
        <v>119826.72</v>
      </c>
      <c r="AD187" s="38" t="e">
        <f>#REF!-O187</f>
        <v>#REF!</v>
      </c>
      <c r="AE187" s="68" t="e">
        <f>AD187/#REF!</f>
        <v>#REF!</v>
      </c>
      <c r="AF187" s="69">
        <v>145991.14062215318</v>
      </c>
      <c r="AG187" s="70" t="e">
        <f>#REF!-AF187</f>
        <v>#REF!</v>
      </c>
      <c r="AH187" s="68" t="e">
        <f>AG187/#REF!</f>
        <v>#REF!</v>
      </c>
      <c r="AI187" s="38" t="e">
        <f>#REF!-#REF!</f>
        <v>#REF!</v>
      </c>
      <c r="AJ187" s="68" t="e">
        <f>AI187/#REF!</f>
        <v>#REF!</v>
      </c>
      <c r="AK187" s="38" t="e">
        <f>#REF!-#REF!</f>
        <v>#REF!</v>
      </c>
      <c r="AL187" s="76" t="e">
        <f>AK187/#REF!</f>
        <v>#REF!</v>
      </c>
    </row>
    <row r="188" spans="1:38" s="39" customFormat="1" ht="12.75">
      <c r="A188" s="15" t="s">
        <v>334</v>
      </c>
      <c r="B188" s="15" t="s">
        <v>335</v>
      </c>
      <c r="C188" s="32">
        <v>18561</v>
      </c>
      <c r="D188" s="44">
        <v>23945047.41</v>
      </c>
      <c r="E188" s="34">
        <v>1550100</v>
      </c>
      <c r="F188" s="17">
        <f t="shared" si="39"/>
        <v>286719.5825927424</v>
      </c>
      <c r="G188" s="18">
        <f t="shared" si="40"/>
        <v>0.01754249658428373</v>
      </c>
      <c r="H188" s="19">
        <f>$B$543*G188</f>
        <v>1641604.4540257535</v>
      </c>
      <c r="I188" s="20">
        <f t="shared" si="41"/>
        <v>15.447421076059609</v>
      </c>
      <c r="J188" s="20">
        <f t="shared" si="42"/>
        <v>101109.5825927424</v>
      </c>
      <c r="K188" s="20">
        <f t="shared" si="43"/>
        <v>101109.5825927424</v>
      </c>
      <c r="L188" s="20">
        <f t="shared" si="44"/>
        <v>0.026863415944850644</v>
      </c>
      <c r="M188" s="21">
        <f>$F$543*L188</f>
        <v>497346.3963289215</v>
      </c>
      <c r="N188" s="21">
        <f t="shared" si="32"/>
        <v>2138950.850354675</v>
      </c>
      <c r="O188" s="21">
        <v>2556662.13</v>
      </c>
      <c r="AD188" s="38" t="e">
        <f>#REF!-O188</f>
        <v>#REF!</v>
      </c>
      <c r="AE188" s="68" t="e">
        <f>AD188/#REF!</f>
        <v>#REF!</v>
      </c>
      <c r="AF188" s="69">
        <v>2597937.257298266</v>
      </c>
      <c r="AG188" s="70" t="e">
        <f>#REF!-AF188</f>
        <v>#REF!</v>
      </c>
      <c r="AH188" s="68" t="e">
        <f>AG188/#REF!</f>
        <v>#REF!</v>
      </c>
      <c r="AI188" s="38" t="e">
        <f>#REF!-#REF!</f>
        <v>#REF!</v>
      </c>
      <c r="AJ188" s="68" t="e">
        <f>AI188/#REF!</f>
        <v>#REF!</v>
      </c>
      <c r="AK188" s="38" t="e">
        <f>#REF!-#REF!</f>
        <v>#REF!</v>
      </c>
      <c r="AL188" s="76" t="e">
        <f>AK188/#REF!</f>
        <v>#REF!</v>
      </c>
    </row>
    <row r="189" spans="1:38" s="39" customFormat="1" ht="12.75">
      <c r="A189" s="15" t="s">
        <v>336</v>
      </c>
      <c r="B189" s="15" t="s">
        <v>337</v>
      </c>
      <c r="C189" s="32">
        <v>3195</v>
      </c>
      <c r="D189" s="44">
        <v>5264629.17</v>
      </c>
      <c r="E189" s="34">
        <v>593000</v>
      </c>
      <c r="F189" s="17">
        <f t="shared" si="39"/>
        <v>28365.076219477232</v>
      </c>
      <c r="G189" s="18">
        <f t="shared" si="40"/>
        <v>0.0017354735529170736</v>
      </c>
      <c r="H189" s="19">
        <f>$B$543*G189</f>
        <v>162403.40139868934</v>
      </c>
      <c r="I189" s="20">
        <f t="shared" si="41"/>
        <v>8.877958128161888</v>
      </c>
      <c r="J189" s="20">
        <f t="shared" si="42"/>
        <v>-3584.9237805227685</v>
      </c>
      <c r="K189" s="20">
        <f t="shared" si="43"/>
        <v>0</v>
      </c>
      <c r="L189" s="20">
        <f t="shared" si="44"/>
        <v>0</v>
      </c>
      <c r="M189" s="21">
        <f>$F$543*L189</f>
        <v>0</v>
      </c>
      <c r="N189" s="21">
        <f t="shared" si="32"/>
        <v>162403.40139868934</v>
      </c>
      <c r="O189" s="21">
        <v>169702.5</v>
      </c>
      <c r="AD189" s="38" t="e">
        <f>#REF!-O189</f>
        <v>#REF!</v>
      </c>
      <c r="AE189" s="68" t="e">
        <f>AD189/#REF!</f>
        <v>#REF!</v>
      </c>
      <c r="AF189" s="69">
        <v>188225.54170896273</v>
      </c>
      <c r="AG189" s="70" t="e">
        <f>#REF!-AF189</f>
        <v>#REF!</v>
      </c>
      <c r="AH189" s="68" t="e">
        <f>AG189/#REF!</f>
        <v>#REF!</v>
      </c>
      <c r="AI189" s="38" t="e">
        <f>#REF!-#REF!</f>
        <v>#REF!</v>
      </c>
      <c r="AJ189" s="68" t="e">
        <f>AI189/#REF!</f>
        <v>#REF!</v>
      </c>
      <c r="AK189" s="38" t="e">
        <f>#REF!-#REF!</f>
        <v>#REF!</v>
      </c>
      <c r="AL189" s="76" t="e">
        <f>AK189/#REF!</f>
        <v>#REF!</v>
      </c>
    </row>
    <row r="190" spans="1:38" s="39" customFormat="1" ht="12.75">
      <c r="A190" s="15" t="s">
        <v>338</v>
      </c>
      <c r="B190" s="15" t="s">
        <v>339</v>
      </c>
      <c r="C190" s="32">
        <v>2646</v>
      </c>
      <c r="D190" s="44">
        <v>1394057.23</v>
      </c>
      <c r="E190" s="34">
        <v>155200</v>
      </c>
      <c r="F190" s="17">
        <f t="shared" si="39"/>
        <v>23767.238599097942</v>
      </c>
      <c r="G190" s="18">
        <f t="shared" si="40"/>
        <v>0.0014541619312230603</v>
      </c>
      <c r="H190" s="19">
        <f>$B$543*G190</f>
        <v>136078.61866760263</v>
      </c>
      <c r="I190" s="20">
        <f t="shared" si="41"/>
        <v>8.982327512886599</v>
      </c>
      <c r="J190" s="20">
        <f t="shared" si="42"/>
        <v>-2692.76140090206</v>
      </c>
      <c r="K190" s="20">
        <f t="shared" si="43"/>
        <v>0</v>
      </c>
      <c r="L190" s="20">
        <f t="shared" si="44"/>
        <v>0</v>
      </c>
      <c r="M190" s="21">
        <f>$F$543*L190</f>
        <v>0</v>
      </c>
      <c r="N190" s="21">
        <f t="shared" si="32"/>
        <v>136078.61866760263</v>
      </c>
      <c r="O190" s="21">
        <v>199578.64</v>
      </c>
      <c r="AD190" s="38" t="e">
        <f>#REF!-O190</f>
        <v>#REF!</v>
      </c>
      <c r="AE190" s="68" t="e">
        <f>AD190/#REF!</f>
        <v>#REF!</v>
      </c>
      <c r="AF190" s="69">
        <v>163078.81912664318</v>
      </c>
      <c r="AG190" s="70" t="e">
        <f>#REF!-AF190</f>
        <v>#REF!</v>
      </c>
      <c r="AH190" s="68" t="e">
        <f>AG190/#REF!</f>
        <v>#REF!</v>
      </c>
      <c r="AI190" s="38" t="e">
        <f>#REF!-#REF!</f>
        <v>#REF!</v>
      </c>
      <c r="AJ190" s="68" t="e">
        <f>AI190/#REF!</f>
        <v>#REF!</v>
      </c>
      <c r="AK190" s="38" t="e">
        <f>#REF!-#REF!</f>
        <v>#REF!</v>
      </c>
      <c r="AL190" s="76" t="e">
        <f>AK190/#REF!</f>
        <v>#REF!</v>
      </c>
    </row>
    <row r="191" spans="1:38" s="39" customFormat="1" ht="12.75">
      <c r="A191" s="15" t="s">
        <v>340</v>
      </c>
      <c r="B191" s="15" t="s">
        <v>341</v>
      </c>
      <c r="C191" s="32">
        <v>2676</v>
      </c>
      <c r="D191" s="44">
        <v>1984330.26</v>
      </c>
      <c r="E191" s="34">
        <v>153600</v>
      </c>
      <c r="F191" s="17">
        <f t="shared" si="39"/>
        <v>34570.7537484375</v>
      </c>
      <c r="G191" s="18">
        <f t="shared" si="40"/>
        <v>0.0021151583859882117</v>
      </c>
      <c r="H191" s="19">
        <f>$B$543*G191</f>
        <v>197933.8237704976</v>
      </c>
      <c r="I191" s="20">
        <f t="shared" si="41"/>
        <v>12.918816796875</v>
      </c>
      <c r="J191" s="20">
        <f t="shared" si="42"/>
        <v>7810.753748437498</v>
      </c>
      <c r="K191" s="20">
        <f t="shared" si="43"/>
        <v>7810.753748437498</v>
      </c>
      <c r="L191" s="20">
        <f t="shared" si="44"/>
        <v>0.0020752091088361278</v>
      </c>
      <c r="M191" s="21">
        <f>$F$543*L191</f>
        <v>38420.19845977332</v>
      </c>
      <c r="N191" s="21">
        <f t="shared" si="32"/>
        <v>236354.02223027093</v>
      </c>
      <c r="O191" s="21">
        <v>265628.37</v>
      </c>
      <c r="AD191" s="38" t="e">
        <f>#REF!-O191</f>
        <v>#REF!</v>
      </c>
      <c r="AE191" s="68" t="e">
        <f>AD191/#REF!</f>
        <v>#REF!</v>
      </c>
      <c r="AF191" s="69">
        <v>303004.8739860982</v>
      </c>
      <c r="AG191" s="70" t="e">
        <f>#REF!-AF191</f>
        <v>#REF!</v>
      </c>
      <c r="AH191" s="68" t="e">
        <f>AG191/#REF!</f>
        <v>#REF!</v>
      </c>
      <c r="AI191" s="38" t="e">
        <f>#REF!-#REF!</f>
        <v>#REF!</v>
      </c>
      <c r="AJ191" s="68" t="e">
        <f>AI191/#REF!</f>
        <v>#REF!</v>
      </c>
      <c r="AK191" s="38" t="e">
        <f>#REF!-#REF!</f>
        <v>#REF!</v>
      </c>
      <c r="AL191" s="76" t="e">
        <f>AK191/#REF!</f>
        <v>#REF!</v>
      </c>
    </row>
    <row r="192" spans="1:38" s="39" customFormat="1" ht="12.75">
      <c r="A192" s="15" t="s">
        <v>342</v>
      </c>
      <c r="B192" s="15" t="s">
        <v>343</v>
      </c>
      <c r="C192" s="32">
        <v>4402</v>
      </c>
      <c r="D192" s="44">
        <v>3557956.18</v>
      </c>
      <c r="E192" s="34">
        <v>428950</v>
      </c>
      <c r="F192" s="17">
        <f t="shared" si="39"/>
        <v>36512.701024268565</v>
      </c>
      <c r="G192" s="18">
        <f t="shared" si="40"/>
        <v>0.0022339734426546198</v>
      </c>
      <c r="H192" s="19">
        <f>$B$543*G192</f>
        <v>209052.38521879454</v>
      </c>
      <c r="I192" s="20">
        <f t="shared" si="41"/>
        <v>8.294570882387225</v>
      </c>
      <c r="J192" s="20">
        <f t="shared" si="42"/>
        <v>-7507.298975731436</v>
      </c>
      <c r="K192" s="20">
        <f t="shared" si="43"/>
        <v>0</v>
      </c>
      <c r="L192" s="20">
        <f t="shared" si="44"/>
        <v>0</v>
      </c>
      <c r="M192" s="21">
        <f>$F$543*L192</f>
        <v>0</v>
      </c>
      <c r="N192" s="21">
        <f t="shared" si="32"/>
        <v>209052.38521879454</v>
      </c>
      <c r="O192" s="21">
        <v>289099.03</v>
      </c>
      <c r="AD192" s="38" t="e">
        <f>#REF!-O192</f>
        <v>#REF!</v>
      </c>
      <c r="AE192" s="68" t="e">
        <f>AD192/#REF!</f>
        <v>#REF!</v>
      </c>
      <c r="AF192" s="69">
        <v>253732.79260997154</v>
      </c>
      <c r="AG192" s="70" t="e">
        <f>#REF!-AF192</f>
        <v>#REF!</v>
      </c>
      <c r="AH192" s="68" t="e">
        <f>AG192/#REF!</f>
        <v>#REF!</v>
      </c>
      <c r="AI192" s="38" t="e">
        <f>#REF!-#REF!</f>
        <v>#REF!</v>
      </c>
      <c r="AJ192" s="68" t="e">
        <f>AI192/#REF!</f>
        <v>#REF!</v>
      </c>
      <c r="AK192" s="38" t="e">
        <f>#REF!-#REF!</f>
        <v>#REF!</v>
      </c>
      <c r="AL192" s="76" t="e">
        <f>AK192/#REF!</f>
        <v>#REF!</v>
      </c>
    </row>
    <row r="193" spans="1:38" s="39" customFormat="1" ht="12.75">
      <c r="A193" s="15" t="s">
        <v>344</v>
      </c>
      <c r="B193" s="15" t="s">
        <v>345</v>
      </c>
      <c r="C193" s="32">
        <v>3448</v>
      </c>
      <c r="D193" s="44">
        <v>1767040.15</v>
      </c>
      <c r="E193" s="34">
        <v>163050</v>
      </c>
      <c r="F193" s="17">
        <f t="shared" si="39"/>
        <v>37367.39918552591</v>
      </c>
      <c r="G193" s="18">
        <f t="shared" si="40"/>
        <v>0.002286266834821514</v>
      </c>
      <c r="H193" s="19">
        <f>$B$543*G193</f>
        <v>213945.9341549361</v>
      </c>
      <c r="I193" s="20">
        <f t="shared" si="41"/>
        <v>10.83741275682306</v>
      </c>
      <c r="J193" s="20">
        <f t="shared" si="42"/>
        <v>2887.39918552591</v>
      </c>
      <c r="K193" s="20">
        <f t="shared" si="43"/>
        <v>2887.39918552591</v>
      </c>
      <c r="L193" s="20">
        <f t="shared" si="44"/>
        <v>0.0007671419793317701</v>
      </c>
      <c r="M193" s="21">
        <f>$F$543*L193</f>
        <v>14202.78417594271</v>
      </c>
      <c r="N193" s="21">
        <f t="shared" si="32"/>
        <v>228148.71833087882</v>
      </c>
      <c r="O193" s="21">
        <v>327462.34</v>
      </c>
      <c r="AD193" s="38" t="e">
        <f>#REF!-O193</f>
        <v>#REF!</v>
      </c>
      <c r="AE193" s="68" t="e">
        <f>AD193/#REF!</f>
        <v>#REF!</v>
      </c>
      <c r="AF193" s="69">
        <v>294224.8994144056</v>
      </c>
      <c r="AG193" s="70" t="e">
        <f>#REF!-AF193</f>
        <v>#REF!</v>
      </c>
      <c r="AH193" s="68" t="e">
        <f>AG193/#REF!</f>
        <v>#REF!</v>
      </c>
      <c r="AI193" s="38" t="e">
        <f>#REF!-#REF!</f>
        <v>#REF!</v>
      </c>
      <c r="AJ193" s="68" t="e">
        <f>AI193/#REF!</f>
        <v>#REF!</v>
      </c>
      <c r="AK193" s="38" t="e">
        <f>#REF!-#REF!</f>
        <v>#REF!</v>
      </c>
      <c r="AL193" s="76" t="e">
        <f>AK193/#REF!</f>
        <v>#REF!</v>
      </c>
    </row>
    <row r="194" spans="1:38" s="39" customFormat="1" ht="12.75">
      <c r="A194" s="15" t="s">
        <v>346</v>
      </c>
      <c r="B194" s="15" t="s">
        <v>347</v>
      </c>
      <c r="C194" s="32">
        <v>2857</v>
      </c>
      <c r="D194" s="44">
        <v>2000265</v>
      </c>
      <c r="E194" s="34">
        <v>195950</v>
      </c>
      <c r="F194" s="17">
        <f t="shared" si="39"/>
        <v>29164.363893850474</v>
      </c>
      <c r="G194" s="18">
        <f t="shared" si="40"/>
        <v>0.0017843767396849926</v>
      </c>
      <c r="H194" s="19">
        <f>$B$543*G194</f>
        <v>166979.6992379713</v>
      </c>
      <c r="I194" s="20">
        <f t="shared" si="41"/>
        <v>10.208037764735902</v>
      </c>
      <c r="J194" s="20">
        <f t="shared" si="42"/>
        <v>594.3638938504726</v>
      </c>
      <c r="K194" s="20">
        <f t="shared" si="43"/>
        <v>594.3638938504726</v>
      </c>
      <c r="L194" s="20">
        <f t="shared" si="44"/>
        <v>0.00015791425593574132</v>
      </c>
      <c r="M194" s="21">
        <f>$F$543*L194</f>
        <v>2923.607566507514</v>
      </c>
      <c r="N194" s="21">
        <f t="shared" si="32"/>
        <v>169903.3068044788</v>
      </c>
      <c r="O194" s="21">
        <v>229720.02</v>
      </c>
      <c r="AD194" s="38" t="e">
        <f>#REF!-O194</f>
        <v>#REF!</v>
      </c>
      <c r="AE194" s="68" t="e">
        <f>AD194/#REF!</f>
        <v>#REF!</v>
      </c>
      <c r="AF194" s="69">
        <v>213079.179759114</v>
      </c>
      <c r="AG194" s="70" t="e">
        <f>#REF!-AF194</f>
        <v>#REF!</v>
      </c>
      <c r="AH194" s="68" t="e">
        <f>AG194/#REF!</f>
        <v>#REF!</v>
      </c>
      <c r="AI194" s="38" t="e">
        <f>#REF!-#REF!</f>
        <v>#REF!</v>
      </c>
      <c r="AJ194" s="68" t="e">
        <f>AI194/#REF!</f>
        <v>#REF!</v>
      </c>
      <c r="AK194" s="38" t="e">
        <f>#REF!-#REF!</f>
        <v>#REF!</v>
      </c>
      <c r="AL194" s="76" t="e">
        <f>AK194/#REF!</f>
        <v>#REF!</v>
      </c>
    </row>
    <row r="195" spans="1:38" s="39" customFormat="1" ht="12.75">
      <c r="A195" s="15" t="s">
        <v>348</v>
      </c>
      <c r="B195" s="15" t="s">
        <v>349</v>
      </c>
      <c r="C195" s="32">
        <v>1109</v>
      </c>
      <c r="D195" s="44">
        <v>1536984.96</v>
      </c>
      <c r="E195" s="34">
        <v>167450</v>
      </c>
      <c r="F195" s="17">
        <f t="shared" si="39"/>
        <v>10179.255423350254</v>
      </c>
      <c r="G195" s="18">
        <f t="shared" si="40"/>
        <v>0.0006228020837638925</v>
      </c>
      <c r="H195" s="19">
        <f>$B$543*G195</f>
        <v>58281.02458342712</v>
      </c>
      <c r="I195" s="20">
        <f t="shared" si="41"/>
        <v>9.178769543147208</v>
      </c>
      <c r="J195" s="20">
        <f t="shared" si="42"/>
        <v>-910.7445766497463</v>
      </c>
      <c r="K195" s="20">
        <f t="shared" si="43"/>
        <v>0</v>
      </c>
      <c r="L195" s="20">
        <f t="shared" si="44"/>
        <v>0</v>
      </c>
      <c r="M195" s="21">
        <f>$F$543*L195</f>
        <v>0</v>
      </c>
      <c r="N195" s="21">
        <f t="shared" si="32"/>
        <v>58281.02458342712</v>
      </c>
      <c r="O195" s="21">
        <v>76682.34</v>
      </c>
      <c r="AD195" s="38" t="e">
        <f>#REF!-O195</f>
        <v>#REF!</v>
      </c>
      <c r="AE195" s="68" t="e">
        <f>AD195/#REF!</f>
        <v>#REF!</v>
      </c>
      <c r="AF195" s="69">
        <v>69828.97424829312</v>
      </c>
      <c r="AG195" s="70" t="e">
        <f>#REF!-AF195</f>
        <v>#REF!</v>
      </c>
      <c r="AH195" s="68" t="e">
        <f>AG195/#REF!</f>
        <v>#REF!</v>
      </c>
      <c r="AI195" s="38" t="e">
        <f>#REF!-#REF!</f>
        <v>#REF!</v>
      </c>
      <c r="AJ195" s="68" t="e">
        <f>AI195/#REF!</f>
        <v>#REF!</v>
      </c>
      <c r="AK195" s="38" t="e">
        <f>#REF!-#REF!</f>
        <v>#REF!</v>
      </c>
      <c r="AL195" s="76" t="e">
        <f>AK195/#REF!</f>
        <v>#REF!</v>
      </c>
    </row>
    <row r="196" spans="1:38" s="39" customFormat="1" ht="12.75">
      <c r="A196" s="15" t="s">
        <v>350</v>
      </c>
      <c r="B196" s="15" t="s">
        <v>351</v>
      </c>
      <c r="C196" s="32">
        <v>6188</v>
      </c>
      <c r="D196" s="44">
        <v>5376965.38</v>
      </c>
      <c r="E196" s="34">
        <v>366950</v>
      </c>
      <c r="F196" s="17">
        <f t="shared" si="39"/>
        <v>90673.5570825453</v>
      </c>
      <c r="G196" s="18">
        <f t="shared" si="40"/>
        <v>0.0055477221019282754</v>
      </c>
      <c r="H196" s="19">
        <f>$B$543*G196</f>
        <v>519148.75790152093</v>
      </c>
      <c r="I196" s="20">
        <f t="shared" si="41"/>
        <v>14.653128164600082</v>
      </c>
      <c r="J196" s="20">
        <f t="shared" si="42"/>
        <v>28793.557082545307</v>
      </c>
      <c r="K196" s="20">
        <f t="shared" si="43"/>
        <v>28793.557082545307</v>
      </c>
      <c r="L196" s="20">
        <f t="shared" si="44"/>
        <v>0.007650049388056081</v>
      </c>
      <c r="M196" s="21">
        <f>$F$543*L196</f>
        <v>141632.19237266353</v>
      </c>
      <c r="N196" s="21">
        <f t="shared" si="32"/>
        <v>660780.9502741845</v>
      </c>
      <c r="O196" s="21">
        <v>888564.8</v>
      </c>
      <c r="AD196" s="38" t="e">
        <f>#REF!-O196</f>
        <v>#REF!</v>
      </c>
      <c r="AE196" s="68" t="e">
        <f>AD196/#REF!</f>
        <v>#REF!</v>
      </c>
      <c r="AF196" s="69">
        <v>788245.7620036834</v>
      </c>
      <c r="AG196" s="70" t="e">
        <f>#REF!-AF196</f>
        <v>#REF!</v>
      </c>
      <c r="AH196" s="68" t="e">
        <f>AG196/#REF!</f>
        <v>#REF!</v>
      </c>
      <c r="AI196" s="38" t="e">
        <f>#REF!-#REF!</f>
        <v>#REF!</v>
      </c>
      <c r="AJ196" s="68" t="e">
        <f>AI196/#REF!</f>
        <v>#REF!</v>
      </c>
      <c r="AK196" s="38" t="e">
        <f>#REF!-#REF!</f>
        <v>#REF!</v>
      </c>
      <c r="AL196" s="76" t="e">
        <f>AK196/#REF!</f>
        <v>#REF!</v>
      </c>
    </row>
    <row r="197" spans="1:38" s="39" customFormat="1" ht="12.75">
      <c r="A197" s="15" t="s">
        <v>352</v>
      </c>
      <c r="B197" s="15" t="s">
        <v>353</v>
      </c>
      <c r="C197" s="32">
        <v>2501</v>
      </c>
      <c r="D197" s="45">
        <v>3308202.89</v>
      </c>
      <c r="E197" s="34">
        <v>228950</v>
      </c>
      <c r="F197" s="17">
        <f t="shared" si="39"/>
        <v>36138.08878746451</v>
      </c>
      <c r="G197" s="18">
        <f t="shared" si="40"/>
        <v>0.002211053369232567</v>
      </c>
      <c r="H197" s="19">
        <f>$B$543*G197</f>
        <v>206907.5539836585</v>
      </c>
      <c r="I197" s="20">
        <f t="shared" si="41"/>
        <v>14.449455732692728</v>
      </c>
      <c r="J197" s="20">
        <f t="shared" si="42"/>
        <v>11128.088787464514</v>
      </c>
      <c r="K197" s="20">
        <f t="shared" si="43"/>
        <v>11128.088787464514</v>
      </c>
      <c r="L197" s="20">
        <f t="shared" si="44"/>
        <v>0.0029565790907571756</v>
      </c>
      <c r="M197" s="21">
        <f>$F$543*L197</f>
        <v>54737.78760185504</v>
      </c>
      <c r="N197" s="21">
        <f t="shared" si="32"/>
        <v>261645.34158551352</v>
      </c>
      <c r="O197" s="21">
        <v>343755.62</v>
      </c>
      <c r="AD197" s="38" t="e">
        <f>#REF!-O197</f>
        <v>#REF!</v>
      </c>
      <c r="AE197" s="68" t="e">
        <f>AD197/#REF!</f>
        <v>#REF!</v>
      </c>
      <c r="AF197" s="69">
        <v>327030.9329158757</v>
      </c>
      <c r="AG197" s="70" t="e">
        <f>#REF!-AF197</f>
        <v>#REF!</v>
      </c>
      <c r="AH197" s="68" t="e">
        <f>AG197/#REF!</f>
        <v>#REF!</v>
      </c>
      <c r="AI197" s="38" t="e">
        <f>#REF!-#REF!</f>
        <v>#REF!</v>
      </c>
      <c r="AJ197" s="68" t="e">
        <f>AI197/#REF!</f>
        <v>#REF!</v>
      </c>
      <c r="AK197" s="38" t="e">
        <f>#REF!-#REF!</f>
        <v>#REF!</v>
      </c>
      <c r="AL197" s="76" t="e">
        <f>AK197/#REF!</f>
        <v>#REF!</v>
      </c>
    </row>
    <row r="198" spans="1:38" s="39" customFormat="1" ht="12.75">
      <c r="A198" s="15" t="s">
        <v>354</v>
      </c>
      <c r="B198" s="15" t="s">
        <v>355</v>
      </c>
      <c r="C198" s="32">
        <v>3378</v>
      </c>
      <c r="D198" s="44">
        <v>3375842.51</v>
      </c>
      <c r="E198" s="34">
        <v>311450</v>
      </c>
      <c r="F198" s="17">
        <f t="shared" si="39"/>
        <v>36614.53202369562</v>
      </c>
      <c r="G198" s="18">
        <f t="shared" si="40"/>
        <v>0.0022402038157022836</v>
      </c>
      <c r="H198" s="19">
        <f>$B$543*G198</f>
        <v>209635.4155814426</v>
      </c>
      <c r="I198" s="20">
        <f t="shared" si="41"/>
        <v>10.839115459945416</v>
      </c>
      <c r="J198" s="20">
        <f t="shared" si="42"/>
        <v>2834.5320236956168</v>
      </c>
      <c r="K198" s="20">
        <f t="shared" si="43"/>
        <v>2834.5320236956168</v>
      </c>
      <c r="L198" s="20">
        <f t="shared" si="44"/>
        <v>0.0007530959065298353</v>
      </c>
      <c r="M198" s="21">
        <f>$F$543*L198</f>
        <v>13942.736693338213</v>
      </c>
      <c r="N198" s="21">
        <f t="shared" si="32"/>
        <v>223578.1522747808</v>
      </c>
      <c r="O198" s="21">
        <v>305503.97</v>
      </c>
      <c r="AD198" s="38" t="e">
        <f>#REF!-O198</f>
        <v>#REF!</v>
      </c>
      <c r="AE198" s="68" t="e">
        <f>AD198/#REF!</f>
        <v>#REF!</v>
      </c>
      <c r="AF198" s="69">
        <v>290860.7253517207</v>
      </c>
      <c r="AG198" s="70" t="e">
        <f>#REF!-AF198</f>
        <v>#REF!</v>
      </c>
      <c r="AH198" s="68" t="e">
        <f>AG198/#REF!</f>
        <v>#REF!</v>
      </c>
      <c r="AI198" s="38" t="e">
        <f>#REF!-#REF!</f>
        <v>#REF!</v>
      </c>
      <c r="AJ198" s="68" t="e">
        <f>AI198/#REF!</f>
        <v>#REF!</v>
      </c>
      <c r="AK198" s="38" t="e">
        <f>#REF!-#REF!</f>
        <v>#REF!</v>
      </c>
      <c r="AL198" s="76" t="e">
        <f>AK198/#REF!</f>
        <v>#REF!</v>
      </c>
    </row>
    <row r="199" spans="1:38" s="39" customFormat="1" ht="12.75">
      <c r="A199" s="15" t="s">
        <v>356</v>
      </c>
      <c r="B199" s="15" t="s">
        <v>357</v>
      </c>
      <c r="C199" s="32">
        <v>2521</v>
      </c>
      <c r="D199" s="44">
        <v>3385089.96</v>
      </c>
      <c r="E199" s="34">
        <v>312600</v>
      </c>
      <c r="F199" s="17">
        <f t="shared" si="39"/>
        <v>27299.4618975048</v>
      </c>
      <c r="G199" s="18">
        <f t="shared" si="40"/>
        <v>0.0016702755799208671</v>
      </c>
      <c r="H199" s="19">
        <f>$B$543*G199</f>
        <v>156302.2582489788</v>
      </c>
      <c r="I199" s="20">
        <f t="shared" si="41"/>
        <v>10.8288226487524</v>
      </c>
      <c r="J199" s="20">
        <f t="shared" si="42"/>
        <v>2089.4618975048</v>
      </c>
      <c r="K199" s="20">
        <f t="shared" si="43"/>
        <v>2089.4618975048</v>
      </c>
      <c r="L199" s="20">
        <f t="shared" si="44"/>
        <v>0.0005551410916181284</v>
      </c>
      <c r="M199" s="21">
        <f>$F$543*L199</f>
        <v>10277.822520307735</v>
      </c>
      <c r="N199" s="21">
        <f t="shared" si="32"/>
        <v>166580.08076928652</v>
      </c>
      <c r="O199" s="21">
        <v>193637.82</v>
      </c>
      <c r="AD199" s="38" t="e">
        <f>#REF!-O199</f>
        <v>#REF!</v>
      </c>
      <c r="AE199" s="68" t="e">
        <f>AD199/#REF!</f>
        <v>#REF!</v>
      </c>
      <c r="AF199" s="69">
        <v>198194.06017401008</v>
      </c>
      <c r="AG199" s="70" t="e">
        <f>#REF!-AF199</f>
        <v>#REF!</v>
      </c>
      <c r="AH199" s="68" t="e">
        <f>AG199/#REF!</f>
        <v>#REF!</v>
      </c>
      <c r="AI199" s="38" t="e">
        <f>#REF!-#REF!</f>
        <v>#REF!</v>
      </c>
      <c r="AJ199" s="68" t="e">
        <f>AI199/#REF!</f>
        <v>#REF!</v>
      </c>
      <c r="AK199" s="38" t="e">
        <f>#REF!-#REF!</f>
        <v>#REF!</v>
      </c>
      <c r="AL199" s="76" t="e">
        <f>AK199/#REF!</f>
        <v>#REF!</v>
      </c>
    </row>
    <row r="200" spans="1:38" s="39" customFormat="1" ht="12.75">
      <c r="A200" s="15" t="s">
        <v>358</v>
      </c>
      <c r="B200" s="15" t="s">
        <v>359</v>
      </c>
      <c r="C200" s="32">
        <v>3866</v>
      </c>
      <c r="D200" s="44">
        <v>4441737.7</v>
      </c>
      <c r="E200" s="34">
        <v>395850</v>
      </c>
      <c r="F200" s="17">
        <f t="shared" si="39"/>
        <v>43379.45673411646</v>
      </c>
      <c r="G200" s="18">
        <f t="shared" si="40"/>
        <v>0.002654105327250097</v>
      </c>
      <c r="H200" s="19">
        <f>$B$543*G200</f>
        <v>248367.79108001394</v>
      </c>
      <c r="I200" s="20">
        <f t="shared" si="41"/>
        <v>11.220759631173424</v>
      </c>
      <c r="J200" s="20">
        <f t="shared" si="42"/>
        <v>4719.456734116457</v>
      </c>
      <c r="K200" s="20">
        <f t="shared" si="43"/>
        <v>4719.456734116457</v>
      </c>
      <c r="L200" s="20">
        <f t="shared" si="44"/>
        <v>0.0012538942999394502</v>
      </c>
      <c r="M200" s="21">
        <f>$F$543*L200</f>
        <v>23214.464338136448</v>
      </c>
      <c r="N200" s="21">
        <f aca="true" t="shared" si="45" ref="N200:N263">H200+M200</f>
        <v>271582.2554181504</v>
      </c>
      <c r="O200" s="21">
        <v>385430.96</v>
      </c>
      <c r="AD200" s="38" t="e">
        <f>#REF!-O200</f>
        <v>#REF!</v>
      </c>
      <c r="AE200" s="68" t="e">
        <f>AD200/#REF!</f>
        <v>#REF!</v>
      </c>
      <c r="AF200" s="69">
        <v>356658.16206412856</v>
      </c>
      <c r="AG200" s="70" t="e">
        <f>#REF!-AF200</f>
        <v>#REF!</v>
      </c>
      <c r="AH200" s="68" t="e">
        <f>AG200/#REF!</f>
        <v>#REF!</v>
      </c>
      <c r="AI200" s="38" t="e">
        <f>#REF!-#REF!</f>
        <v>#REF!</v>
      </c>
      <c r="AJ200" s="68" t="e">
        <f>AI200/#REF!</f>
        <v>#REF!</v>
      </c>
      <c r="AK200" s="38" t="e">
        <f>#REF!-#REF!</f>
        <v>#REF!</v>
      </c>
      <c r="AL200" s="76" t="e">
        <f>AK200/#REF!</f>
        <v>#REF!</v>
      </c>
    </row>
    <row r="201" spans="1:38" s="39" customFormat="1" ht="12.75">
      <c r="A201" s="15" t="s">
        <v>360</v>
      </c>
      <c r="B201" s="15" t="s">
        <v>361</v>
      </c>
      <c r="C201" s="32">
        <v>1601</v>
      </c>
      <c r="D201" s="44">
        <v>2264739.57</v>
      </c>
      <c r="E201" s="34">
        <v>257850</v>
      </c>
      <c r="F201" s="17">
        <f t="shared" si="39"/>
        <v>14061.850112739965</v>
      </c>
      <c r="G201" s="18">
        <f t="shared" si="40"/>
        <v>0.0008603526670232209</v>
      </c>
      <c r="H201" s="19">
        <f>$B$543*G201</f>
        <v>80510.7051571886</v>
      </c>
      <c r="I201" s="20">
        <f t="shared" si="41"/>
        <v>8.783166841186736</v>
      </c>
      <c r="J201" s="20">
        <f t="shared" si="42"/>
        <v>-1948.149887260036</v>
      </c>
      <c r="K201" s="20">
        <f t="shared" si="43"/>
        <v>0</v>
      </c>
      <c r="L201" s="20">
        <f t="shared" si="44"/>
        <v>0</v>
      </c>
      <c r="M201" s="21">
        <f>$F$543*L201</f>
        <v>0</v>
      </c>
      <c r="N201" s="21">
        <f t="shared" si="45"/>
        <v>80510.7051571886</v>
      </c>
      <c r="O201" s="21">
        <v>116139.16</v>
      </c>
      <c r="AD201" s="38" t="e">
        <f>#REF!-O201</f>
        <v>#REF!</v>
      </c>
      <c r="AE201" s="68" t="e">
        <f>AD201/#REF!</f>
        <v>#REF!</v>
      </c>
      <c r="AF201" s="69">
        <v>96429.60107550368</v>
      </c>
      <c r="AG201" s="70" t="e">
        <f>#REF!-AF201</f>
        <v>#REF!</v>
      </c>
      <c r="AH201" s="68" t="e">
        <f>AG201/#REF!</f>
        <v>#REF!</v>
      </c>
      <c r="AI201" s="38" t="e">
        <f>#REF!-#REF!</f>
        <v>#REF!</v>
      </c>
      <c r="AJ201" s="68" t="e">
        <f>AI201/#REF!</f>
        <v>#REF!</v>
      </c>
      <c r="AK201" s="38" t="e">
        <f>#REF!-#REF!</f>
        <v>#REF!</v>
      </c>
      <c r="AL201" s="76" t="e">
        <f>AK201/#REF!</f>
        <v>#REF!</v>
      </c>
    </row>
    <row r="202" spans="1:38" s="39" customFormat="1" ht="12.75">
      <c r="A202" s="15" t="s">
        <v>362</v>
      </c>
      <c r="B202" s="15" t="s">
        <v>363</v>
      </c>
      <c r="C202" s="32">
        <v>6154</v>
      </c>
      <c r="D202" s="44">
        <v>5388696.58</v>
      </c>
      <c r="E202" s="34">
        <v>471800</v>
      </c>
      <c r="F202" s="17">
        <f t="shared" si="39"/>
        <v>70288.33987562527</v>
      </c>
      <c r="G202" s="18">
        <f t="shared" si="40"/>
        <v>0.004300483946834336</v>
      </c>
      <c r="H202" s="19">
        <f>$B$543*G202</f>
        <v>402433.8022624588</v>
      </c>
      <c r="I202" s="20">
        <f t="shared" si="41"/>
        <v>11.421569690546843</v>
      </c>
      <c r="J202" s="20">
        <f t="shared" si="42"/>
        <v>8748.33987562527</v>
      </c>
      <c r="K202" s="20">
        <f t="shared" si="43"/>
        <v>8748.33987562527</v>
      </c>
      <c r="L202" s="20">
        <f t="shared" si="44"/>
        <v>0.002324312759280578</v>
      </c>
      <c r="M202" s="21">
        <f>$F$543*L202</f>
        <v>43032.07667791463</v>
      </c>
      <c r="N202" s="21">
        <f t="shared" si="45"/>
        <v>445465.8789403734</v>
      </c>
      <c r="O202" s="21">
        <v>571496.73</v>
      </c>
      <c r="AD202" s="38" t="e">
        <f>#REF!-O202</f>
        <v>#REF!</v>
      </c>
      <c r="AE202" s="68" t="e">
        <f>AD202/#REF!</f>
        <v>#REF!</v>
      </c>
      <c r="AF202" s="69">
        <v>553272.6557346238</v>
      </c>
      <c r="AG202" s="70" t="e">
        <f>#REF!-AF202</f>
        <v>#REF!</v>
      </c>
      <c r="AH202" s="68" t="e">
        <f>AG202/#REF!</f>
        <v>#REF!</v>
      </c>
      <c r="AI202" s="38" t="e">
        <f>#REF!-#REF!</f>
        <v>#REF!</v>
      </c>
      <c r="AJ202" s="68" t="e">
        <f>AI202/#REF!</f>
        <v>#REF!</v>
      </c>
      <c r="AK202" s="38" t="e">
        <f>#REF!-#REF!</f>
        <v>#REF!</v>
      </c>
      <c r="AL202" s="76" t="e">
        <f>AK202/#REF!</f>
        <v>#REF!</v>
      </c>
    </row>
    <row r="203" spans="1:38" s="39" customFormat="1" ht="12.75">
      <c r="A203" s="15" t="s">
        <v>364</v>
      </c>
      <c r="B203" s="15" t="s">
        <v>365</v>
      </c>
      <c r="C203" s="32">
        <v>2642</v>
      </c>
      <c r="D203" s="44">
        <v>1686481.66</v>
      </c>
      <c r="E203" s="34">
        <v>182700</v>
      </c>
      <c r="F203" s="17">
        <f t="shared" si="39"/>
        <v>24387.98328253968</v>
      </c>
      <c r="G203" s="18">
        <f t="shared" si="40"/>
        <v>0.0014921412397534315</v>
      </c>
      <c r="H203" s="19">
        <f>$B$543*G203</f>
        <v>139632.67391536775</v>
      </c>
      <c r="I203" s="20">
        <f t="shared" si="41"/>
        <v>9.230879365079364</v>
      </c>
      <c r="J203" s="20">
        <f t="shared" si="42"/>
        <v>-2032.0167174603205</v>
      </c>
      <c r="K203" s="20">
        <f t="shared" si="43"/>
        <v>0</v>
      </c>
      <c r="L203" s="20">
        <f t="shared" si="44"/>
        <v>0</v>
      </c>
      <c r="M203" s="21">
        <f>$F$543*L203</f>
        <v>0</v>
      </c>
      <c r="N203" s="21">
        <f t="shared" si="45"/>
        <v>139632.67391536775</v>
      </c>
      <c r="O203" s="21">
        <v>156566.39</v>
      </c>
      <c r="AD203" s="38" t="e">
        <f>#REF!-O203</f>
        <v>#REF!</v>
      </c>
      <c r="AE203" s="68" t="e">
        <f>AD203/#REF!</f>
        <v>#REF!</v>
      </c>
      <c r="AF203" s="69">
        <v>159854.77241469116</v>
      </c>
      <c r="AG203" s="70" t="e">
        <f>#REF!-AF203</f>
        <v>#REF!</v>
      </c>
      <c r="AH203" s="68" t="e">
        <f>AG203/#REF!</f>
        <v>#REF!</v>
      </c>
      <c r="AI203" s="38" t="e">
        <f>#REF!-#REF!</f>
        <v>#REF!</v>
      </c>
      <c r="AJ203" s="68" t="e">
        <f>AI203/#REF!</f>
        <v>#REF!</v>
      </c>
      <c r="AK203" s="38" t="e">
        <f>#REF!-#REF!</f>
        <v>#REF!</v>
      </c>
      <c r="AL203" s="76" t="e">
        <f>AK203/#REF!</f>
        <v>#REF!</v>
      </c>
    </row>
    <row r="204" spans="1:38" s="39" customFormat="1" ht="12.75">
      <c r="A204" s="15" t="s">
        <v>366</v>
      </c>
      <c r="B204" s="15" t="s">
        <v>367</v>
      </c>
      <c r="C204" s="32">
        <v>1895</v>
      </c>
      <c r="D204" s="44">
        <v>1020962.07</v>
      </c>
      <c r="E204" s="34">
        <v>88850</v>
      </c>
      <c r="F204" s="17">
        <f t="shared" si="39"/>
        <v>21775.16176308385</v>
      </c>
      <c r="G204" s="18">
        <f t="shared" si="40"/>
        <v>0.0013322797745339394</v>
      </c>
      <c r="H204" s="19">
        <f>$B$543*G204</f>
        <v>124673.04191141964</v>
      </c>
      <c r="I204" s="20">
        <f t="shared" si="41"/>
        <v>11.49085053460889</v>
      </c>
      <c r="J204" s="20">
        <f t="shared" si="42"/>
        <v>2825.1617630838473</v>
      </c>
      <c r="K204" s="20">
        <f t="shared" si="43"/>
        <v>2825.1617630838473</v>
      </c>
      <c r="L204" s="20">
        <f t="shared" si="44"/>
        <v>0.0007506063580432244</v>
      </c>
      <c r="M204" s="21">
        <f>$F$543*L204</f>
        <v>13896.645460159083</v>
      </c>
      <c r="N204" s="21">
        <f t="shared" si="45"/>
        <v>138569.68737157874</v>
      </c>
      <c r="O204" s="21">
        <v>183177.44</v>
      </c>
      <c r="AD204" s="38" t="e">
        <f>#REF!-O204</f>
        <v>#REF!</v>
      </c>
      <c r="AE204" s="68" t="e">
        <f>AD204/#REF!</f>
        <v>#REF!</v>
      </c>
      <c r="AF204" s="69">
        <v>160898.54154104824</v>
      </c>
      <c r="AG204" s="70" t="e">
        <f>#REF!-AF204</f>
        <v>#REF!</v>
      </c>
      <c r="AH204" s="68" t="e">
        <f>AG204/#REF!</f>
        <v>#REF!</v>
      </c>
      <c r="AI204" s="38" t="e">
        <f>#REF!-#REF!</f>
        <v>#REF!</v>
      </c>
      <c r="AJ204" s="68" t="e">
        <f>AI204/#REF!</f>
        <v>#REF!</v>
      </c>
      <c r="AK204" s="38" t="e">
        <f>#REF!-#REF!</f>
        <v>#REF!</v>
      </c>
      <c r="AL204" s="76" t="e">
        <f>AK204/#REF!</f>
        <v>#REF!</v>
      </c>
    </row>
    <row r="205" spans="1:38" s="39" customFormat="1" ht="12.75">
      <c r="A205" s="15" t="s">
        <v>368</v>
      </c>
      <c r="B205" s="15" t="s">
        <v>369</v>
      </c>
      <c r="C205" s="32">
        <v>2523</v>
      </c>
      <c r="D205" s="44">
        <v>3431613.75</v>
      </c>
      <c r="E205" s="34">
        <v>282950</v>
      </c>
      <c r="F205" s="17">
        <f t="shared" si="39"/>
        <v>30598.90967043647</v>
      </c>
      <c r="G205" s="18">
        <f t="shared" si="40"/>
        <v>0.0018721472161839896</v>
      </c>
      <c r="H205" s="19">
        <f>$B$543*G205</f>
        <v>175193.14847311613</v>
      </c>
      <c r="I205" s="20">
        <f t="shared" si="41"/>
        <v>12.127986393355716</v>
      </c>
      <c r="J205" s="20">
        <f t="shared" si="42"/>
        <v>5368.909670436471</v>
      </c>
      <c r="K205" s="20">
        <f t="shared" si="43"/>
        <v>5368.909670436471</v>
      </c>
      <c r="L205" s="20">
        <f t="shared" si="44"/>
        <v>0.0014264449515947115</v>
      </c>
      <c r="M205" s="21">
        <f>$F$543*L205</f>
        <v>26409.048562314434</v>
      </c>
      <c r="N205" s="21">
        <f t="shared" si="45"/>
        <v>201602.19703543058</v>
      </c>
      <c r="O205" s="21">
        <v>272865.89</v>
      </c>
      <c r="AD205" s="38" t="e">
        <f>#REF!-O205</f>
        <v>#REF!</v>
      </c>
      <c r="AE205" s="68" t="e">
        <f>AD205/#REF!</f>
        <v>#REF!</v>
      </c>
      <c r="AF205" s="69">
        <v>255956.23974741274</v>
      </c>
      <c r="AG205" s="70" t="e">
        <f>#REF!-AF205</f>
        <v>#REF!</v>
      </c>
      <c r="AH205" s="68" t="e">
        <f>AG205/#REF!</f>
        <v>#REF!</v>
      </c>
      <c r="AI205" s="38" t="e">
        <f>#REF!-#REF!</f>
        <v>#REF!</v>
      </c>
      <c r="AJ205" s="68" t="e">
        <f>AI205/#REF!</f>
        <v>#REF!</v>
      </c>
      <c r="AK205" s="38" t="e">
        <f>#REF!-#REF!</f>
        <v>#REF!</v>
      </c>
      <c r="AL205" s="76" t="e">
        <f>AK205/#REF!</f>
        <v>#REF!</v>
      </c>
    </row>
    <row r="206" spans="1:38" s="39" customFormat="1" ht="12.75">
      <c r="A206" s="15" t="s">
        <v>370</v>
      </c>
      <c r="B206" s="15" t="s">
        <v>371</v>
      </c>
      <c r="C206" s="32">
        <v>1094</v>
      </c>
      <c r="D206" s="44">
        <v>2118966.76</v>
      </c>
      <c r="E206" s="34">
        <v>315850</v>
      </c>
      <c r="F206" s="17">
        <f t="shared" si="39"/>
        <v>7339.400460471743</v>
      </c>
      <c r="G206" s="18">
        <f t="shared" si="40"/>
        <v>0.0004490499265667353</v>
      </c>
      <c r="H206" s="19">
        <f>$B$543*G206</f>
        <v>42021.51934248126</v>
      </c>
      <c r="I206" s="20">
        <f t="shared" si="41"/>
        <v>6.708775558018046</v>
      </c>
      <c r="J206" s="20">
        <f t="shared" si="42"/>
        <v>-3600.5995395282575</v>
      </c>
      <c r="K206" s="20">
        <f t="shared" si="43"/>
        <v>0</v>
      </c>
      <c r="L206" s="20">
        <f t="shared" si="44"/>
        <v>0</v>
      </c>
      <c r="M206" s="21">
        <f>$F$543*L206</f>
        <v>0</v>
      </c>
      <c r="N206" s="21">
        <f t="shared" si="45"/>
        <v>42021.51934248126</v>
      </c>
      <c r="O206" s="21">
        <v>50947.31</v>
      </c>
      <c r="AD206" s="38" t="e">
        <f>#REF!-O206</f>
        <v>#REF!</v>
      </c>
      <c r="AE206" s="68" t="e">
        <f>AD206/#REF!</f>
        <v>#REF!</v>
      </c>
      <c r="AF206" s="69">
        <v>51306.110346758425</v>
      </c>
      <c r="AG206" s="70" t="e">
        <f>#REF!-AF206</f>
        <v>#REF!</v>
      </c>
      <c r="AH206" s="68" t="e">
        <f>AG206/#REF!</f>
        <v>#REF!</v>
      </c>
      <c r="AI206" s="38" t="e">
        <f>#REF!-#REF!</f>
        <v>#REF!</v>
      </c>
      <c r="AJ206" s="68" t="e">
        <f>AI206/#REF!</f>
        <v>#REF!</v>
      </c>
      <c r="AK206" s="38" t="e">
        <f>#REF!-#REF!</f>
        <v>#REF!</v>
      </c>
      <c r="AL206" s="76" t="e">
        <f>AK206/#REF!</f>
        <v>#REF!</v>
      </c>
    </row>
    <row r="207" spans="1:38" s="39" customFormat="1" ht="12.75">
      <c r="A207" s="15" t="s">
        <v>372</v>
      </c>
      <c r="B207" s="15" t="s">
        <v>373</v>
      </c>
      <c r="C207" s="32">
        <v>4002</v>
      </c>
      <c r="D207" s="44">
        <v>2856648.48</v>
      </c>
      <c r="E207" s="34">
        <v>369900</v>
      </c>
      <c r="F207" s="17">
        <f t="shared" si="39"/>
        <v>30906.480716301703</v>
      </c>
      <c r="G207" s="18">
        <f t="shared" si="40"/>
        <v>0.001890965477471637</v>
      </c>
      <c r="H207" s="19">
        <f>$B$543*G207</f>
        <v>176954.137360781</v>
      </c>
      <c r="I207" s="20">
        <f t="shared" si="41"/>
        <v>7.722758799675588</v>
      </c>
      <c r="J207" s="20">
        <f t="shared" si="42"/>
        <v>-9113.519283698297</v>
      </c>
      <c r="K207" s="20">
        <f t="shared" si="43"/>
        <v>0</v>
      </c>
      <c r="L207" s="20">
        <f t="shared" si="44"/>
        <v>0</v>
      </c>
      <c r="M207" s="21">
        <f>$F$543*L207</f>
        <v>0</v>
      </c>
      <c r="N207" s="21">
        <f t="shared" si="45"/>
        <v>176954.137360781</v>
      </c>
      <c r="O207" s="21">
        <v>203311.3</v>
      </c>
      <c r="AD207" s="38" t="e">
        <f>#REF!-O207</f>
        <v>#REF!</v>
      </c>
      <c r="AE207" s="68" t="e">
        <f>AD207/#REF!</f>
        <v>#REF!</v>
      </c>
      <c r="AF207" s="69">
        <v>209614.89393567192</v>
      </c>
      <c r="AG207" s="70" t="e">
        <f>#REF!-AF207</f>
        <v>#REF!</v>
      </c>
      <c r="AH207" s="68" t="e">
        <f>AG207/#REF!</f>
        <v>#REF!</v>
      </c>
      <c r="AI207" s="38" t="e">
        <f>#REF!-#REF!</f>
        <v>#REF!</v>
      </c>
      <c r="AJ207" s="68" t="e">
        <f>AI207/#REF!</f>
        <v>#REF!</v>
      </c>
      <c r="AK207" s="38" t="e">
        <f>#REF!-#REF!</f>
        <v>#REF!</v>
      </c>
      <c r="AL207" s="76" t="e">
        <f>AK207/#REF!</f>
        <v>#REF!</v>
      </c>
    </row>
    <row r="208" spans="1:38" s="39" customFormat="1" ht="12.75">
      <c r="A208" s="15" t="s">
        <v>374</v>
      </c>
      <c r="B208" s="15" t="s">
        <v>375</v>
      </c>
      <c r="C208" s="32">
        <v>4320</v>
      </c>
      <c r="D208" s="44">
        <v>2686057.78</v>
      </c>
      <c r="E208" s="34">
        <v>321150</v>
      </c>
      <c r="F208" s="17">
        <f t="shared" si="39"/>
        <v>36131.930903316206</v>
      </c>
      <c r="G208" s="18">
        <f t="shared" si="40"/>
        <v>0.002210676608563968</v>
      </c>
      <c r="H208" s="19">
        <f>$B$543*G208</f>
        <v>206872.29720086805</v>
      </c>
      <c r="I208" s="20">
        <f t="shared" si="41"/>
        <v>8.363872894286159</v>
      </c>
      <c r="J208" s="20">
        <f t="shared" si="42"/>
        <v>-7068.069096683795</v>
      </c>
      <c r="K208" s="20">
        <f t="shared" si="43"/>
        <v>0</v>
      </c>
      <c r="L208" s="20">
        <f t="shared" si="44"/>
        <v>0</v>
      </c>
      <c r="M208" s="21">
        <f>$F$543*L208</f>
        <v>0</v>
      </c>
      <c r="N208" s="21">
        <f t="shared" si="45"/>
        <v>206872.29720086805</v>
      </c>
      <c r="O208" s="21">
        <v>250371.67</v>
      </c>
      <c r="AD208" s="38" t="e">
        <f>#REF!-O208</f>
        <v>#REF!</v>
      </c>
      <c r="AE208" s="68" t="e">
        <f>AD208/#REF!</f>
        <v>#REF!</v>
      </c>
      <c r="AF208" s="69">
        <v>254068.22634833056</v>
      </c>
      <c r="AG208" s="70" t="e">
        <f>#REF!-AF208</f>
        <v>#REF!</v>
      </c>
      <c r="AH208" s="68" t="e">
        <f>AG208/#REF!</f>
        <v>#REF!</v>
      </c>
      <c r="AI208" s="38" t="e">
        <f>#REF!-#REF!</f>
        <v>#REF!</v>
      </c>
      <c r="AJ208" s="68" t="e">
        <f>AI208/#REF!</f>
        <v>#REF!</v>
      </c>
      <c r="AK208" s="38" t="e">
        <f>#REF!-#REF!</f>
        <v>#REF!</v>
      </c>
      <c r="AL208" s="76" t="e">
        <f>AK208/#REF!</f>
        <v>#REF!</v>
      </c>
    </row>
    <row r="209" spans="1:38" s="39" customFormat="1" ht="12.75">
      <c r="A209" s="15" t="s">
        <v>376</v>
      </c>
      <c r="B209" s="15" t="s">
        <v>377</v>
      </c>
      <c r="C209" s="32">
        <v>556</v>
      </c>
      <c r="D209" s="44">
        <v>704918.33</v>
      </c>
      <c r="E209" s="34">
        <v>59100</v>
      </c>
      <c r="F209" s="17">
        <f t="shared" si="39"/>
        <v>6631.718975972927</v>
      </c>
      <c r="G209" s="18">
        <f t="shared" si="40"/>
        <v>0.00040575152360339495</v>
      </c>
      <c r="H209" s="19">
        <f>$B$543*G209</f>
        <v>37969.71002244977</v>
      </c>
      <c r="I209" s="20">
        <f t="shared" si="41"/>
        <v>11.927552115059221</v>
      </c>
      <c r="J209" s="20">
        <f t="shared" si="42"/>
        <v>1071.718975972927</v>
      </c>
      <c r="K209" s="20">
        <f t="shared" si="43"/>
        <v>1071.718975972927</v>
      </c>
      <c r="L209" s="20">
        <f t="shared" si="44"/>
        <v>0.00028474089091548344</v>
      </c>
      <c r="M209" s="21">
        <f>$F$543*L209</f>
        <v>5271.662259000531</v>
      </c>
      <c r="N209" s="21">
        <f t="shared" si="45"/>
        <v>43241.3722814503</v>
      </c>
      <c r="O209" s="21">
        <v>54082.03</v>
      </c>
      <c r="AD209" s="38" t="e">
        <f>#REF!-O209</f>
        <v>#REF!</v>
      </c>
      <c r="AE209" s="68" t="e">
        <f>AD209/#REF!</f>
        <v>#REF!</v>
      </c>
      <c r="AF209" s="69">
        <v>55565.725020119855</v>
      </c>
      <c r="AG209" s="70" t="e">
        <f>#REF!-AF209</f>
        <v>#REF!</v>
      </c>
      <c r="AH209" s="68" t="e">
        <f>AG209/#REF!</f>
        <v>#REF!</v>
      </c>
      <c r="AI209" s="38" t="e">
        <f>#REF!-#REF!</f>
        <v>#REF!</v>
      </c>
      <c r="AJ209" s="68" t="e">
        <f>AI209/#REF!</f>
        <v>#REF!</v>
      </c>
      <c r="AK209" s="38" t="e">
        <f>#REF!-#REF!</f>
        <v>#REF!</v>
      </c>
      <c r="AL209" s="76" t="e">
        <f>AK209/#REF!</f>
        <v>#REF!</v>
      </c>
    </row>
    <row r="210" spans="1:38" s="39" customFormat="1" ht="12.75">
      <c r="A210" s="15" t="s">
        <v>378</v>
      </c>
      <c r="B210" s="15" t="s">
        <v>379</v>
      </c>
      <c r="C210" s="32">
        <v>15489</v>
      </c>
      <c r="D210" s="44">
        <v>14365513.49</v>
      </c>
      <c r="E210" s="34">
        <v>819200</v>
      </c>
      <c r="F210" s="17">
        <f t="shared" si="39"/>
        <v>271615.525447522</v>
      </c>
      <c r="G210" s="18">
        <f t="shared" si="40"/>
        <v>0.016618378083263136</v>
      </c>
      <c r="H210" s="19">
        <f>$B$543*G210</f>
        <v>1555126.6234596001</v>
      </c>
      <c r="I210" s="20">
        <f t="shared" si="41"/>
        <v>17.536027209472657</v>
      </c>
      <c r="J210" s="20">
        <f t="shared" si="42"/>
        <v>116725.52544752198</v>
      </c>
      <c r="K210" s="20">
        <f t="shared" si="43"/>
        <v>116725.52544752198</v>
      </c>
      <c r="L210" s="20">
        <f t="shared" si="44"/>
        <v>0.03101235571417646</v>
      </c>
      <c r="M210" s="21">
        <f>$F$543*L210</f>
        <v>574159.4214146414</v>
      </c>
      <c r="N210" s="21">
        <f t="shared" si="45"/>
        <v>2129286.0448742416</v>
      </c>
      <c r="O210" s="21">
        <v>2924536.57</v>
      </c>
      <c r="AD210" s="38" t="e">
        <f>#REF!-O210</f>
        <v>#REF!</v>
      </c>
      <c r="AE210" s="68" t="e">
        <f>AD210/#REF!</f>
        <v>#REF!</v>
      </c>
      <c r="AF210" s="69">
        <v>2601266.9101770446</v>
      </c>
      <c r="AG210" s="70" t="e">
        <f>#REF!-AF210</f>
        <v>#REF!</v>
      </c>
      <c r="AH210" s="68" t="e">
        <f>AG210/#REF!</f>
        <v>#REF!</v>
      </c>
      <c r="AI210" s="38" t="e">
        <f>#REF!-#REF!</f>
        <v>#REF!</v>
      </c>
      <c r="AJ210" s="68" t="e">
        <f>AI210/#REF!</f>
        <v>#REF!</v>
      </c>
      <c r="AK210" s="38" t="e">
        <f>#REF!-#REF!</f>
        <v>#REF!</v>
      </c>
      <c r="AL210" s="76" t="e">
        <f>AK210/#REF!</f>
        <v>#REF!</v>
      </c>
    </row>
    <row r="211" spans="1:38" s="39" customFormat="1" ht="12.75">
      <c r="A211" s="15" t="s">
        <v>380</v>
      </c>
      <c r="B211" s="15" t="s">
        <v>381</v>
      </c>
      <c r="C211" s="32">
        <v>1144</v>
      </c>
      <c r="D211" s="44">
        <v>2270656.48</v>
      </c>
      <c r="E211" s="34">
        <v>203850</v>
      </c>
      <c r="F211" s="17">
        <f t="shared" si="39"/>
        <v>12742.855104831984</v>
      </c>
      <c r="G211" s="18">
        <f t="shared" si="40"/>
        <v>0.0007796519865476254</v>
      </c>
      <c r="H211" s="19">
        <f>$B$543*G211</f>
        <v>72958.83841603535</v>
      </c>
      <c r="I211" s="20">
        <f t="shared" si="41"/>
        <v>11.138859357370615</v>
      </c>
      <c r="J211" s="20">
        <f t="shared" si="42"/>
        <v>1302.8551048319835</v>
      </c>
      <c r="K211" s="20">
        <f t="shared" si="43"/>
        <v>1302.8551048319835</v>
      </c>
      <c r="L211" s="20">
        <f t="shared" si="44"/>
        <v>0.0003461505596155609</v>
      </c>
      <c r="M211" s="21">
        <f>$F$543*L211</f>
        <v>6408.594266844863</v>
      </c>
      <c r="N211" s="21">
        <f t="shared" si="45"/>
        <v>79367.43268288021</v>
      </c>
      <c r="O211" s="21">
        <v>90904.78</v>
      </c>
      <c r="AD211" s="38" t="e">
        <f>#REF!-O211</f>
        <v>#REF!</v>
      </c>
      <c r="AE211" s="68" t="e">
        <f>AD211/#REF!</f>
        <v>#REF!</v>
      </c>
      <c r="AF211" s="69">
        <v>94955.80304350225</v>
      </c>
      <c r="AG211" s="70" t="e">
        <f>#REF!-AF211</f>
        <v>#REF!</v>
      </c>
      <c r="AH211" s="68" t="e">
        <f>AG211/#REF!</f>
        <v>#REF!</v>
      </c>
      <c r="AI211" s="38" t="e">
        <f>#REF!-#REF!</f>
        <v>#REF!</v>
      </c>
      <c r="AJ211" s="68" t="e">
        <f>AI211/#REF!</f>
        <v>#REF!</v>
      </c>
      <c r="AK211" s="38" t="e">
        <f>#REF!-#REF!</f>
        <v>#REF!</v>
      </c>
      <c r="AL211" s="76" t="e">
        <f>AK211/#REF!</f>
        <v>#REF!</v>
      </c>
    </row>
    <row r="212" spans="1:38" s="39" customFormat="1" ht="12.75">
      <c r="A212" s="15" t="s">
        <v>382</v>
      </c>
      <c r="B212" s="15" t="s">
        <v>383</v>
      </c>
      <c r="C212" s="32">
        <v>3002</v>
      </c>
      <c r="D212" s="44">
        <v>1808895.38</v>
      </c>
      <c r="E212" s="34">
        <v>251550</v>
      </c>
      <c r="F212" s="17">
        <f t="shared" si="39"/>
        <v>21587.374004213874</v>
      </c>
      <c r="G212" s="18">
        <f t="shared" si="40"/>
        <v>0.001320790269391816</v>
      </c>
      <c r="H212" s="19">
        <f>$B$543*G212</f>
        <v>123597.86867565803</v>
      </c>
      <c r="I212" s="20">
        <f t="shared" si="41"/>
        <v>7.1909973365136155</v>
      </c>
      <c r="J212" s="20">
        <f t="shared" si="42"/>
        <v>-8432.625995786126</v>
      </c>
      <c r="K212" s="20">
        <f t="shared" si="43"/>
        <v>0</v>
      </c>
      <c r="L212" s="20">
        <f t="shared" si="44"/>
        <v>0</v>
      </c>
      <c r="M212" s="21">
        <f>$F$543*L212</f>
        <v>0</v>
      </c>
      <c r="N212" s="21">
        <f t="shared" si="45"/>
        <v>123597.86867565803</v>
      </c>
      <c r="O212" s="21">
        <v>141757.27</v>
      </c>
      <c r="AD212" s="38" t="e">
        <f>#REF!-O212</f>
        <v>#REF!</v>
      </c>
      <c r="AE212" s="68" t="e">
        <f>AD212/#REF!</f>
        <v>#REF!</v>
      </c>
      <c r="AF212" s="69">
        <v>149112.1888221645</v>
      </c>
      <c r="AG212" s="70" t="e">
        <f>#REF!-AF212</f>
        <v>#REF!</v>
      </c>
      <c r="AH212" s="68" t="e">
        <f>AG212/#REF!</f>
        <v>#REF!</v>
      </c>
      <c r="AI212" s="38" t="e">
        <f>#REF!-#REF!</f>
        <v>#REF!</v>
      </c>
      <c r="AJ212" s="68" t="e">
        <f>AI212/#REF!</f>
        <v>#REF!</v>
      </c>
      <c r="AK212" s="38" t="e">
        <f>#REF!-#REF!</f>
        <v>#REF!</v>
      </c>
      <c r="AL212" s="76" t="e">
        <f>AK212/#REF!</f>
        <v>#REF!</v>
      </c>
    </row>
    <row r="213" spans="1:38" s="39" customFormat="1" ht="12.75">
      <c r="A213" s="15" t="s">
        <v>384</v>
      </c>
      <c r="B213" s="15" t="s">
        <v>385</v>
      </c>
      <c r="C213" s="32">
        <v>2392</v>
      </c>
      <c r="D213" s="44">
        <v>1664819.69</v>
      </c>
      <c r="E213" s="34">
        <v>174100</v>
      </c>
      <c r="F213" s="17">
        <f t="shared" si="39"/>
        <v>22873.341174497415</v>
      </c>
      <c r="G213" s="18">
        <f t="shared" si="40"/>
        <v>0.0013994701924309166</v>
      </c>
      <c r="H213" s="19">
        <f>$B$543*G213</f>
        <v>130960.63551348122</v>
      </c>
      <c r="I213" s="20">
        <f t="shared" si="41"/>
        <v>9.562433601378517</v>
      </c>
      <c r="J213" s="20">
        <f t="shared" si="42"/>
        <v>-1046.658825502587</v>
      </c>
      <c r="K213" s="20">
        <f t="shared" si="43"/>
        <v>0</v>
      </c>
      <c r="L213" s="20">
        <f t="shared" si="44"/>
        <v>0</v>
      </c>
      <c r="M213" s="21">
        <f>$F$543*L213</f>
        <v>0</v>
      </c>
      <c r="N213" s="21">
        <f t="shared" si="45"/>
        <v>130960.63551348122</v>
      </c>
      <c r="O213" s="21">
        <v>173250.27</v>
      </c>
      <c r="AD213" s="38" t="e">
        <f>#REF!-O213</f>
        <v>#REF!</v>
      </c>
      <c r="AE213" s="68" t="e">
        <f>AD213/#REF!</f>
        <v>#REF!</v>
      </c>
      <c r="AF213" s="69">
        <v>153349.62554016325</v>
      </c>
      <c r="AG213" s="70" t="e">
        <f>#REF!-AF213</f>
        <v>#REF!</v>
      </c>
      <c r="AH213" s="68" t="e">
        <f>AG213/#REF!</f>
        <v>#REF!</v>
      </c>
      <c r="AI213" s="38" t="e">
        <f>#REF!-#REF!</f>
        <v>#REF!</v>
      </c>
      <c r="AJ213" s="68" t="e">
        <f>AI213/#REF!</f>
        <v>#REF!</v>
      </c>
      <c r="AK213" s="38" t="e">
        <f>#REF!-#REF!</f>
        <v>#REF!</v>
      </c>
      <c r="AL213" s="76" t="e">
        <f>AK213/#REF!</f>
        <v>#REF!</v>
      </c>
    </row>
    <row r="214" spans="1:38" s="39" customFormat="1" ht="12.75">
      <c r="A214" s="15" t="s">
        <v>386</v>
      </c>
      <c r="B214" s="15" t="s">
        <v>387</v>
      </c>
      <c r="C214" s="32">
        <v>7892</v>
      </c>
      <c r="D214" s="44">
        <v>8120800.88</v>
      </c>
      <c r="E214" s="34">
        <v>563300</v>
      </c>
      <c r="F214" s="17">
        <f t="shared" si="39"/>
        <v>113774.82788027693</v>
      </c>
      <c r="G214" s="18">
        <f t="shared" si="40"/>
        <v>0.006961137817719983</v>
      </c>
      <c r="H214" s="19">
        <f>$B$543*G214</f>
        <v>651414.3977028927</v>
      </c>
      <c r="I214" s="20">
        <f t="shared" si="41"/>
        <v>14.416475909817148</v>
      </c>
      <c r="J214" s="20">
        <f t="shared" si="42"/>
        <v>34854.827880276935</v>
      </c>
      <c r="K214" s="20">
        <f t="shared" si="43"/>
        <v>34854.827880276935</v>
      </c>
      <c r="L214" s="20">
        <f t="shared" si="44"/>
        <v>0.00926044510346208</v>
      </c>
      <c r="M214" s="21">
        <f>$F$543*L214</f>
        <v>171446.88561067055</v>
      </c>
      <c r="N214" s="21">
        <f t="shared" si="45"/>
        <v>822861.2833135632</v>
      </c>
      <c r="O214" s="21">
        <v>1061614.23</v>
      </c>
      <c r="AD214" s="38" t="e">
        <f>#REF!-O214</f>
        <v>#REF!</v>
      </c>
      <c r="AE214" s="68" t="e">
        <f>AD214/#REF!</f>
        <v>#REF!</v>
      </c>
      <c r="AF214" s="69">
        <v>1050866.6470829716</v>
      </c>
      <c r="AG214" s="70" t="e">
        <f>#REF!-AF214</f>
        <v>#REF!</v>
      </c>
      <c r="AH214" s="68" t="e">
        <f>AG214/#REF!</f>
        <v>#REF!</v>
      </c>
      <c r="AI214" s="38" t="e">
        <f>#REF!-#REF!</f>
        <v>#REF!</v>
      </c>
      <c r="AJ214" s="68" t="e">
        <f>AI214/#REF!</f>
        <v>#REF!</v>
      </c>
      <c r="AK214" s="38" t="e">
        <f>#REF!-#REF!</f>
        <v>#REF!</v>
      </c>
      <c r="AL214" s="76" t="e">
        <f>AK214/#REF!</f>
        <v>#REF!</v>
      </c>
    </row>
    <row r="215" spans="1:38" s="39" customFormat="1" ht="12.75">
      <c r="A215" s="15" t="s">
        <v>388</v>
      </c>
      <c r="B215" s="15" t="s">
        <v>389</v>
      </c>
      <c r="C215" s="32">
        <v>6463</v>
      </c>
      <c r="D215" s="44">
        <v>7428225</v>
      </c>
      <c r="E215" s="34">
        <v>609750</v>
      </c>
      <c r="F215" s="17">
        <f t="shared" si="39"/>
        <v>78734.92115621155</v>
      </c>
      <c r="G215" s="18">
        <f t="shared" si="40"/>
        <v>0.004817275028642051</v>
      </c>
      <c r="H215" s="19">
        <f>$B$543*G215</f>
        <v>450794.45250516036</v>
      </c>
      <c r="I215" s="20">
        <f t="shared" si="41"/>
        <v>12.18241082410824</v>
      </c>
      <c r="J215" s="20">
        <f t="shared" si="42"/>
        <v>14104.921156211556</v>
      </c>
      <c r="K215" s="20">
        <f t="shared" si="43"/>
        <v>14104.921156211556</v>
      </c>
      <c r="L215" s="20">
        <f t="shared" si="44"/>
        <v>0.0037474822284137527</v>
      </c>
      <c r="M215" s="21">
        <f>$F$543*L215</f>
        <v>69380.48330988677</v>
      </c>
      <c r="N215" s="21">
        <f t="shared" si="45"/>
        <v>520174.9358150471</v>
      </c>
      <c r="O215" s="21">
        <v>660014.27</v>
      </c>
      <c r="AD215" s="38" t="e">
        <f>#REF!-O215</f>
        <v>#REF!</v>
      </c>
      <c r="AE215" s="68" t="e">
        <f>AD215/#REF!</f>
        <v>#REF!</v>
      </c>
      <c r="AF215" s="69">
        <v>639890.033787172</v>
      </c>
      <c r="AG215" s="70" t="e">
        <f>#REF!-AF215</f>
        <v>#REF!</v>
      </c>
      <c r="AH215" s="68" t="e">
        <f>AG215/#REF!</f>
        <v>#REF!</v>
      </c>
      <c r="AI215" s="38" t="e">
        <f>#REF!-#REF!</f>
        <v>#REF!</v>
      </c>
      <c r="AJ215" s="68" t="e">
        <f>AI215/#REF!</f>
        <v>#REF!</v>
      </c>
      <c r="AK215" s="38" t="e">
        <f>#REF!-#REF!</f>
        <v>#REF!</v>
      </c>
      <c r="AL215" s="76" t="e">
        <f>AK215/#REF!</f>
        <v>#REF!</v>
      </c>
    </row>
    <row r="216" spans="1:38" s="39" customFormat="1" ht="12.75">
      <c r="A216" s="15"/>
      <c r="B216" s="15"/>
      <c r="C216" s="27"/>
      <c r="D216" s="29"/>
      <c r="E216" s="16"/>
      <c r="F216" s="17"/>
      <c r="G216" s="18"/>
      <c r="H216" s="19">
        <f>$B$543*G216</f>
        <v>0</v>
      </c>
      <c r="I216" s="20"/>
      <c r="J216" s="20"/>
      <c r="K216" s="20">
        <f t="shared" si="43"/>
        <v>0</v>
      </c>
      <c r="L216" s="20"/>
      <c r="M216" s="21">
        <f>$F$543*L216</f>
        <v>0</v>
      </c>
      <c r="N216" s="21">
        <f t="shared" si="45"/>
        <v>0</v>
      </c>
      <c r="O216" s="21"/>
      <c r="AD216" s="38" t="e">
        <f>#REF!-O216</f>
        <v>#REF!</v>
      </c>
      <c r="AE216" s="68" t="e">
        <f>AD216/#REF!</f>
        <v>#REF!</v>
      </c>
      <c r="AF216" s="69"/>
      <c r="AG216" s="70" t="e">
        <f>#REF!-AF216</f>
        <v>#REF!</v>
      </c>
      <c r="AH216" s="68" t="e">
        <f>AG216/#REF!</f>
        <v>#REF!</v>
      </c>
      <c r="AI216" s="38" t="e">
        <f>#REF!-#REF!</f>
        <v>#REF!</v>
      </c>
      <c r="AJ216" s="68"/>
      <c r="AK216" s="38" t="e">
        <f>#REF!-#REF!</f>
        <v>#REF!</v>
      </c>
      <c r="AL216" s="76" t="e">
        <f>AK216/#REF!</f>
        <v>#REF!</v>
      </c>
    </row>
    <row r="217" spans="1:38" s="39" customFormat="1" ht="12.75">
      <c r="A217" s="2" t="s">
        <v>993</v>
      </c>
      <c r="B217" s="15"/>
      <c r="C217" s="15"/>
      <c r="D217" s="16"/>
      <c r="E217" s="16"/>
      <c r="F217" s="17"/>
      <c r="G217" s="18"/>
      <c r="H217" s="19">
        <f>$B$543*G217</f>
        <v>0</v>
      </c>
      <c r="I217" s="20"/>
      <c r="J217" s="20"/>
      <c r="K217" s="20">
        <f t="shared" si="43"/>
        <v>0</v>
      </c>
      <c r="L217" s="20"/>
      <c r="M217" s="21">
        <f>$F$543*L217</f>
        <v>0</v>
      </c>
      <c r="N217" s="21">
        <f t="shared" si="45"/>
        <v>0</v>
      </c>
      <c r="O217" s="21"/>
      <c r="AD217" s="38" t="e">
        <f>#REF!-O217</f>
        <v>#REF!</v>
      </c>
      <c r="AE217" s="68" t="e">
        <f>AD217/#REF!</f>
        <v>#REF!</v>
      </c>
      <c r="AF217" s="69"/>
      <c r="AG217" s="70" t="e">
        <f>#REF!-AF217</f>
        <v>#REF!</v>
      </c>
      <c r="AH217" s="68" t="e">
        <f>AG217/#REF!</f>
        <v>#REF!</v>
      </c>
      <c r="AI217" s="38" t="e">
        <f>#REF!-#REF!</f>
        <v>#REF!</v>
      </c>
      <c r="AJ217" s="68"/>
      <c r="AK217" s="38" t="e">
        <f>#REF!-#REF!</f>
        <v>#REF!</v>
      </c>
      <c r="AL217" s="76" t="e">
        <f>AK217/#REF!</f>
        <v>#REF!</v>
      </c>
    </row>
    <row r="218" spans="1:38" s="39" customFormat="1" ht="12.75">
      <c r="A218" s="15" t="s">
        <v>390</v>
      </c>
      <c r="B218" s="15" t="s">
        <v>391</v>
      </c>
      <c r="C218" s="32">
        <v>1330</v>
      </c>
      <c r="D218" s="44">
        <v>1765384.73</v>
      </c>
      <c r="E218" s="34">
        <v>119950</v>
      </c>
      <c r="F218" s="17">
        <f aca="true" t="shared" si="46" ref="F218:F235">D218/E218*C218</f>
        <v>19574.50346727803</v>
      </c>
      <c r="G218" s="18">
        <f aca="true" t="shared" si="47" ref="G218:G235">F218/$F$533</f>
        <v>0.0011976358820999025</v>
      </c>
      <c r="H218" s="19">
        <f>$B$543*G218</f>
        <v>112073.23820245947</v>
      </c>
      <c r="I218" s="20">
        <f aca="true" t="shared" si="48" ref="I218:I235">D218/E218</f>
        <v>14.717671779908295</v>
      </c>
      <c r="J218" s="20">
        <f aca="true" t="shared" si="49" ref="J218:J235">(I218-10)*C218</f>
        <v>6274.503467278033</v>
      </c>
      <c r="K218" s="20">
        <f t="shared" si="43"/>
        <v>6274.503467278033</v>
      </c>
      <c r="L218" s="20">
        <f aca="true" t="shared" si="50" ref="L218:L235">K218/$K$533</f>
        <v>0.0016670486828910727</v>
      </c>
      <c r="M218" s="21">
        <f>$F$543*L218</f>
        <v>30863.56019066434</v>
      </c>
      <c r="N218" s="21">
        <f t="shared" si="45"/>
        <v>142936.7983931238</v>
      </c>
      <c r="O218" s="21">
        <v>151038.99</v>
      </c>
      <c r="AD218" s="38" t="e">
        <f>#REF!-O218</f>
        <v>#REF!</v>
      </c>
      <c r="AE218" s="68" t="e">
        <f>AD218/#REF!</f>
        <v>#REF!</v>
      </c>
      <c r="AF218" s="69">
        <v>172258.75737827012</v>
      </c>
      <c r="AG218" s="70" t="e">
        <f>#REF!-AF218</f>
        <v>#REF!</v>
      </c>
      <c r="AH218" s="68" t="e">
        <f>AG218/#REF!</f>
        <v>#REF!</v>
      </c>
      <c r="AI218" s="38" t="e">
        <f>#REF!-#REF!</f>
        <v>#REF!</v>
      </c>
      <c r="AJ218" s="68" t="e">
        <f>AI218/#REF!</f>
        <v>#REF!</v>
      </c>
      <c r="AK218" s="38" t="e">
        <f>#REF!-#REF!</f>
        <v>#REF!</v>
      </c>
      <c r="AL218" s="76" t="e">
        <f>AK218/#REF!</f>
        <v>#REF!</v>
      </c>
    </row>
    <row r="219" spans="1:38" s="39" customFormat="1" ht="12.75">
      <c r="A219" s="15" t="s">
        <v>392</v>
      </c>
      <c r="B219" s="15" t="s">
        <v>393</v>
      </c>
      <c r="C219" s="32">
        <v>5267</v>
      </c>
      <c r="D219" s="44">
        <v>13773206.44</v>
      </c>
      <c r="E219" s="34">
        <v>1271000</v>
      </c>
      <c r="F219" s="17">
        <f t="shared" si="46"/>
        <v>57075.90741107789</v>
      </c>
      <c r="G219" s="18">
        <f t="shared" si="47"/>
        <v>0.003492101591909448</v>
      </c>
      <c r="H219" s="19">
        <f>$B$543*G219</f>
        <v>326786.4126207006</v>
      </c>
      <c r="I219" s="20">
        <f t="shared" si="48"/>
        <v>10.836511754523997</v>
      </c>
      <c r="J219" s="20">
        <f t="shared" si="49"/>
        <v>4405.907411077891</v>
      </c>
      <c r="K219" s="20">
        <f t="shared" si="43"/>
        <v>4405.907411077891</v>
      </c>
      <c r="L219" s="20">
        <f t="shared" si="50"/>
        <v>0.00117058858679119</v>
      </c>
      <c r="M219" s="21">
        <f>$F$543*L219</f>
        <v>21672.151316108437</v>
      </c>
      <c r="N219" s="21">
        <f t="shared" si="45"/>
        <v>348458.563936809</v>
      </c>
      <c r="O219" s="21">
        <v>392576.53</v>
      </c>
      <c r="AD219" s="38" t="e">
        <f>#REF!-O219</f>
        <v>#REF!</v>
      </c>
      <c r="AE219" s="68" t="e">
        <f>AD219/#REF!</f>
        <v>#REF!</v>
      </c>
      <c r="AF219" s="69">
        <v>392756.1978897068</v>
      </c>
      <c r="AG219" s="70" t="e">
        <f>#REF!-AF219</f>
        <v>#REF!</v>
      </c>
      <c r="AH219" s="68" t="e">
        <f>AG219/#REF!</f>
        <v>#REF!</v>
      </c>
      <c r="AI219" s="38" t="e">
        <f>#REF!-#REF!</f>
        <v>#REF!</v>
      </c>
      <c r="AJ219" s="68" t="e">
        <f>AI219/#REF!</f>
        <v>#REF!</v>
      </c>
      <c r="AK219" s="38" t="e">
        <f>#REF!-#REF!</f>
        <v>#REF!</v>
      </c>
      <c r="AL219" s="76" t="e">
        <f>AK219/#REF!</f>
        <v>#REF!</v>
      </c>
    </row>
    <row r="220" spans="1:38" s="39" customFormat="1" ht="12.75">
      <c r="A220" s="15" t="s">
        <v>394</v>
      </c>
      <c r="B220" s="15" t="s">
        <v>395</v>
      </c>
      <c r="C220" s="32">
        <v>1278</v>
      </c>
      <c r="D220" s="44">
        <v>2825924.55</v>
      </c>
      <c r="E220" s="34">
        <v>283900</v>
      </c>
      <c r="F220" s="17">
        <f t="shared" si="46"/>
        <v>12721.139749559703</v>
      </c>
      <c r="G220" s="18">
        <f t="shared" si="47"/>
        <v>0.0007783233659412276</v>
      </c>
      <c r="H220" s="19">
        <f>$B$543*G220</f>
        <v>72834.50779441065</v>
      </c>
      <c r="I220" s="20">
        <f t="shared" si="48"/>
        <v>9.953943466009157</v>
      </c>
      <c r="J220" s="20">
        <f t="shared" si="49"/>
        <v>-58.86025044029704</v>
      </c>
      <c r="K220" s="20">
        <f t="shared" si="43"/>
        <v>0</v>
      </c>
      <c r="L220" s="20">
        <f t="shared" si="50"/>
        <v>0</v>
      </c>
      <c r="M220" s="21">
        <f>$F$543*L220</f>
        <v>0</v>
      </c>
      <c r="N220" s="21">
        <f t="shared" si="45"/>
        <v>72834.50779441065</v>
      </c>
      <c r="O220" s="21">
        <v>84016.37</v>
      </c>
      <c r="AD220" s="38" t="e">
        <f>#REF!-O220</f>
        <v>#REF!</v>
      </c>
      <c r="AE220" s="68" t="e">
        <f>AD220/#REF!</f>
        <v>#REF!</v>
      </c>
      <c r="AF220" s="69">
        <v>84358.44460234947</v>
      </c>
      <c r="AG220" s="70" t="e">
        <f>#REF!-AF220</f>
        <v>#REF!</v>
      </c>
      <c r="AH220" s="68" t="e">
        <f>AG220/#REF!</f>
        <v>#REF!</v>
      </c>
      <c r="AI220" s="38" t="e">
        <f>#REF!-#REF!</f>
        <v>#REF!</v>
      </c>
      <c r="AJ220" s="68" t="e">
        <f>AI220/#REF!</f>
        <v>#REF!</v>
      </c>
      <c r="AK220" s="38" t="e">
        <f>#REF!-#REF!</f>
        <v>#REF!</v>
      </c>
      <c r="AL220" s="76" t="e">
        <f>AK220/#REF!</f>
        <v>#REF!</v>
      </c>
    </row>
    <row r="221" spans="1:38" s="39" customFormat="1" ht="12.75">
      <c r="A221" s="15" t="s">
        <v>396</v>
      </c>
      <c r="B221" s="15" t="s">
        <v>397</v>
      </c>
      <c r="C221" s="32">
        <v>1173</v>
      </c>
      <c r="D221" s="44">
        <v>2013427.08</v>
      </c>
      <c r="E221" s="34">
        <v>272650</v>
      </c>
      <c r="F221" s="17">
        <f t="shared" si="46"/>
        <v>8662.204162259308</v>
      </c>
      <c r="G221" s="18">
        <f t="shared" si="47"/>
        <v>0.000529983636118228</v>
      </c>
      <c r="H221" s="19">
        <f>$B$543*G221</f>
        <v>49595.192647316726</v>
      </c>
      <c r="I221" s="20">
        <f t="shared" si="48"/>
        <v>7.384658279845957</v>
      </c>
      <c r="J221" s="20">
        <f t="shared" si="49"/>
        <v>-3067.7958377406926</v>
      </c>
      <c r="K221" s="20">
        <f t="shared" si="43"/>
        <v>0</v>
      </c>
      <c r="L221" s="20">
        <f t="shared" si="50"/>
        <v>0</v>
      </c>
      <c r="M221" s="21">
        <f>$F$543*L221</f>
        <v>0</v>
      </c>
      <c r="N221" s="21">
        <f t="shared" si="45"/>
        <v>49595.192647316726</v>
      </c>
      <c r="O221" s="21">
        <v>69306.98</v>
      </c>
      <c r="AD221" s="38" t="e">
        <f>#REF!-O221</f>
        <v>#REF!</v>
      </c>
      <c r="AE221" s="68" t="e">
        <f>AD221/#REF!</f>
        <v>#REF!</v>
      </c>
      <c r="AF221" s="69">
        <v>58319.992742173694</v>
      </c>
      <c r="AG221" s="70" t="e">
        <f>#REF!-AF221</f>
        <v>#REF!</v>
      </c>
      <c r="AH221" s="68" t="e">
        <f>AG221/#REF!</f>
        <v>#REF!</v>
      </c>
      <c r="AI221" s="38" t="e">
        <f>#REF!-#REF!</f>
        <v>#REF!</v>
      </c>
      <c r="AJ221" s="68" t="e">
        <f>AI221/#REF!</f>
        <v>#REF!</v>
      </c>
      <c r="AK221" s="38" t="e">
        <f>#REF!-#REF!</f>
        <v>#REF!</v>
      </c>
      <c r="AL221" s="76" t="e">
        <f>AK221/#REF!</f>
        <v>#REF!</v>
      </c>
    </row>
    <row r="222" spans="1:38" s="39" customFormat="1" ht="12.75">
      <c r="A222" s="15" t="s">
        <v>398</v>
      </c>
      <c r="B222" s="15" t="s">
        <v>399</v>
      </c>
      <c r="C222" s="32">
        <v>1442</v>
      </c>
      <c r="D222" s="44">
        <v>2142221.56</v>
      </c>
      <c r="E222" s="34">
        <v>189150</v>
      </c>
      <c r="F222" s="17">
        <f t="shared" si="46"/>
        <v>16331.395662278615</v>
      </c>
      <c r="G222" s="18">
        <f t="shared" si="47"/>
        <v>0.0009992113201038142</v>
      </c>
      <c r="H222" s="19">
        <f>$B$543*G222</f>
        <v>93504.92079131557</v>
      </c>
      <c r="I222" s="20">
        <f t="shared" si="48"/>
        <v>11.325517102828444</v>
      </c>
      <c r="J222" s="20">
        <f t="shared" si="49"/>
        <v>1911.3956622786163</v>
      </c>
      <c r="K222" s="20">
        <f t="shared" si="43"/>
        <v>1911.3956622786163</v>
      </c>
      <c r="L222" s="20">
        <f t="shared" si="50"/>
        <v>0.0005078313587525321</v>
      </c>
      <c r="M222" s="21">
        <f>$F$543*L222</f>
        <v>9401.935209464878</v>
      </c>
      <c r="N222" s="21">
        <f t="shared" si="45"/>
        <v>102906.85600078045</v>
      </c>
      <c r="O222" s="21">
        <v>112327.95</v>
      </c>
      <c r="AD222" s="38" t="e">
        <f>#REF!-O222</f>
        <v>#REF!</v>
      </c>
      <c r="AE222" s="68" t="e">
        <f>AD222/#REF!</f>
        <v>#REF!</v>
      </c>
      <c r="AF222" s="69">
        <v>118874.5468453718</v>
      </c>
      <c r="AG222" s="70" t="e">
        <f>#REF!-AF222</f>
        <v>#REF!</v>
      </c>
      <c r="AH222" s="68" t="e">
        <f>AG222/#REF!</f>
        <v>#REF!</v>
      </c>
      <c r="AI222" s="38" t="e">
        <f>#REF!-#REF!</f>
        <v>#REF!</v>
      </c>
      <c r="AJ222" s="68" t="e">
        <f>AI222/#REF!</f>
        <v>#REF!</v>
      </c>
      <c r="AK222" s="38" t="e">
        <f>#REF!-#REF!</f>
        <v>#REF!</v>
      </c>
      <c r="AL222" s="76" t="e">
        <f>AK222/#REF!</f>
        <v>#REF!</v>
      </c>
    </row>
    <row r="223" spans="1:38" s="39" customFormat="1" ht="12.75">
      <c r="A223" s="15" t="s">
        <v>400</v>
      </c>
      <c r="B223" s="15" t="s">
        <v>401</v>
      </c>
      <c r="C223" s="32">
        <v>77</v>
      </c>
      <c r="D223" s="44">
        <v>476539</v>
      </c>
      <c r="E223" s="34">
        <v>81500</v>
      </c>
      <c r="F223" s="17">
        <f t="shared" si="46"/>
        <v>450.2270306748466</v>
      </c>
      <c r="G223" s="18">
        <f t="shared" si="47"/>
        <v>2.7546448262601592E-05</v>
      </c>
      <c r="H223" s="19">
        <f>$B$543*G223</f>
        <v>2577.7614915421755</v>
      </c>
      <c r="I223" s="20">
        <f t="shared" si="48"/>
        <v>5.847104294478528</v>
      </c>
      <c r="J223" s="20">
        <f t="shared" si="49"/>
        <v>-319.7729693251534</v>
      </c>
      <c r="K223" s="20">
        <f t="shared" si="43"/>
        <v>0</v>
      </c>
      <c r="L223" s="20">
        <f t="shared" si="50"/>
        <v>0</v>
      </c>
      <c r="M223" s="21">
        <f>$F$543*L223</f>
        <v>0</v>
      </c>
      <c r="N223" s="21">
        <f t="shared" si="45"/>
        <v>2577.7614915421755</v>
      </c>
      <c r="O223" s="21">
        <v>3289.61</v>
      </c>
      <c r="AD223" s="38" t="e">
        <f>#REF!-O223</f>
        <v>#REF!</v>
      </c>
      <c r="AE223" s="68" t="e">
        <f>AD223/#REF!</f>
        <v>#REF!</v>
      </c>
      <c r="AF223" s="69">
        <v>2983.3064500115356</v>
      </c>
      <c r="AG223" s="70" t="e">
        <f>#REF!-AF223</f>
        <v>#REF!</v>
      </c>
      <c r="AH223" s="68" t="e">
        <f>AG223/#REF!</f>
        <v>#REF!</v>
      </c>
      <c r="AI223" s="38" t="e">
        <f>#REF!-#REF!</f>
        <v>#REF!</v>
      </c>
      <c r="AJ223" s="68" t="e">
        <f>AI223/#REF!</f>
        <v>#REF!</v>
      </c>
      <c r="AK223" s="38" t="e">
        <f>#REF!-#REF!</f>
        <v>#REF!</v>
      </c>
      <c r="AL223" s="76" t="e">
        <f>AK223/#REF!</f>
        <v>#REF!</v>
      </c>
    </row>
    <row r="224" spans="1:38" s="39" customFormat="1" ht="12.75">
      <c r="A224" s="15" t="s">
        <v>402</v>
      </c>
      <c r="B224" s="15" t="s">
        <v>403</v>
      </c>
      <c r="C224" s="32">
        <v>52</v>
      </c>
      <c r="D224" s="44">
        <v>214699.1</v>
      </c>
      <c r="E224" s="34">
        <v>40350</v>
      </c>
      <c r="F224" s="17">
        <f t="shared" si="46"/>
        <v>276.68781164807933</v>
      </c>
      <c r="G224" s="18">
        <f t="shared" si="47"/>
        <v>1.692871811146475E-05</v>
      </c>
      <c r="H224" s="19">
        <f>$B$543*G224</f>
        <v>1584.1678474444843</v>
      </c>
      <c r="I224" s="20">
        <f t="shared" si="48"/>
        <v>5.320919454770756</v>
      </c>
      <c r="J224" s="20">
        <f t="shared" si="49"/>
        <v>-243.31218835192067</v>
      </c>
      <c r="K224" s="20">
        <f t="shared" si="43"/>
        <v>0</v>
      </c>
      <c r="L224" s="20">
        <f t="shared" si="50"/>
        <v>0</v>
      </c>
      <c r="M224" s="21">
        <f>$F$543*L224</f>
        <v>0</v>
      </c>
      <c r="N224" s="21">
        <f t="shared" si="45"/>
        <v>1584.1678474444843</v>
      </c>
      <c r="O224" s="21">
        <v>2135.44</v>
      </c>
      <c r="AD224" s="38" t="e">
        <f>#REF!-O224</f>
        <v>#REF!</v>
      </c>
      <c r="AE224" s="68" t="e">
        <f>AD224/#REF!</f>
        <v>#REF!</v>
      </c>
      <c r="AF224" s="69">
        <v>1859.5322670404062</v>
      </c>
      <c r="AG224" s="70" t="e">
        <f>#REF!-AF224</f>
        <v>#REF!</v>
      </c>
      <c r="AH224" s="68" t="e">
        <f>AG224/#REF!</f>
        <v>#REF!</v>
      </c>
      <c r="AI224" s="38" t="e">
        <f>#REF!-#REF!</f>
        <v>#REF!</v>
      </c>
      <c r="AJ224" s="68" t="e">
        <f>AI224/#REF!</f>
        <v>#REF!</v>
      </c>
      <c r="AK224" s="38" t="e">
        <f>#REF!-#REF!</f>
        <v>#REF!</v>
      </c>
      <c r="AL224" s="76" t="e">
        <f>AK224/#REF!</f>
        <v>#REF!</v>
      </c>
    </row>
    <row r="225" spans="1:38" s="39" customFormat="1" ht="12.75">
      <c r="A225" s="15" t="s">
        <v>404</v>
      </c>
      <c r="B225" s="15" t="s">
        <v>405</v>
      </c>
      <c r="C225" s="32">
        <v>384</v>
      </c>
      <c r="D225" s="44">
        <v>2723248.97</v>
      </c>
      <c r="E225" s="34">
        <v>426600</v>
      </c>
      <c r="F225" s="17">
        <f t="shared" si="46"/>
        <v>2451.3070897327707</v>
      </c>
      <c r="G225" s="18">
        <f t="shared" si="47"/>
        <v>0.00014997945330350138</v>
      </c>
      <c r="H225" s="19">
        <f>$B$543*G225</f>
        <v>14034.885933849999</v>
      </c>
      <c r="I225" s="20">
        <f t="shared" si="48"/>
        <v>6.383612212845757</v>
      </c>
      <c r="J225" s="20">
        <f t="shared" si="49"/>
        <v>-1388.6929102672293</v>
      </c>
      <c r="K225" s="20">
        <f t="shared" si="43"/>
        <v>0</v>
      </c>
      <c r="L225" s="20">
        <f t="shared" si="50"/>
        <v>0</v>
      </c>
      <c r="M225" s="21">
        <f>$F$543*L225</f>
        <v>0</v>
      </c>
      <c r="N225" s="21">
        <f t="shared" si="45"/>
        <v>14034.885933849999</v>
      </c>
      <c r="O225" s="21">
        <v>17334.05</v>
      </c>
      <c r="AD225" s="38" t="e">
        <f>#REF!-O225</f>
        <v>#REF!</v>
      </c>
      <c r="AE225" s="68" t="e">
        <f>AD225/#REF!</f>
        <v>#REF!</v>
      </c>
      <c r="AF225" s="69">
        <v>16525.12921425997</v>
      </c>
      <c r="AG225" s="70" t="e">
        <f>#REF!-AF225</f>
        <v>#REF!</v>
      </c>
      <c r="AH225" s="68" t="e">
        <f>AG225/#REF!</f>
        <v>#REF!</v>
      </c>
      <c r="AI225" s="38" t="e">
        <f>#REF!-#REF!</f>
        <v>#REF!</v>
      </c>
      <c r="AJ225" s="68" t="e">
        <f>AI225/#REF!</f>
        <v>#REF!</v>
      </c>
      <c r="AK225" s="38" t="e">
        <f>#REF!-#REF!</f>
        <v>#REF!</v>
      </c>
      <c r="AL225" s="76" t="e">
        <f>AK225/#REF!</f>
        <v>#REF!</v>
      </c>
    </row>
    <row r="226" spans="1:38" s="39" customFormat="1" ht="12.75">
      <c r="A226" s="15" t="s">
        <v>406</v>
      </c>
      <c r="B226" s="15" t="s">
        <v>407</v>
      </c>
      <c r="C226" s="32">
        <v>1629</v>
      </c>
      <c r="D226" s="44">
        <v>2900015.82</v>
      </c>
      <c r="E226" s="34">
        <v>378600</v>
      </c>
      <c r="F226" s="17">
        <f t="shared" si="46"/>
        <v>12477.881063866877</v>
      </c>
      <c r="G226" s="18">
        <f t="shared" si="47"/>
        <v>0.0007634399574754545</v>
      </c>
      <c r="H226" s="19">
        <f>$B$543*G226</f>
        <v>71441.73741471527</v>
      </c>
      <c r="I226" s="20">
        <f t="shared" si="48"/>
        <v>7.659841045958795</v>
      </c>
      <c r="J226" s="20">
        <f t="shared" si="49"/>
        <v>-3812.1189361331226</v>
      </c>
      <c r="K226" s="20">
        <f t="shared" si="43"/>
        <v>0</v>
      </c>
      <c r="L226" s="20">
        <f t="shared" si="50"/>
        <v>0</v>
      </c>
      <c r="M226" s="21">
        <f>$F$543*L226</f>
        <v>0</v>
      </c>
      <c r="N226" s="21">
        <f t="shared" si="45"/>
        <v>71441.73741471527</v>
      </c>
      <c r="O226" s="21">
        <v>71675.71</v>
      </c>
      <c r="AD226" s="38" t="e">
        <f>#REF!-O226</f>
        <v>#REF!</v>
      </c>
      <c r="AE226" s="68" t="e">
        <f>AD226/#REF!</f>
        <v>#REF!</v>
      </c>
      <c r="AF226" s="69">
        <v>78695.27823629003</v>
      </c>
      <c r="AG226" s="70" t="e">
        <f>#REF!-AF226</f>
        <v>#REF!</v>
      </c>
      <c r="AH226" s="68" t="e">
        <f>AG226/#REF!</f>
        <v>#REF!</v>
      </c>
      <c r="AI226" s="38" t="e">
        <f>#REF!-#REF!</f>
        <v>#REF!</v>
      </c>
      <c r="AJ226" s="68" t="e">
        <f>AI226/#REF!</f>
        <v>#REF!</v>
      </c>
      <c r="AK226" s="38" t="e">
        <f>#REF!-#REF!</f>
        <v>#REF!</v>
      </c>
      <c r="AL226" s="76" t="e">
        <f>AK226/#REF!</f>
        <v>#REF!</v>
      </c>
    </row>
    <row r="227" spans="1:38" s="39" customFormat="1" ht="12.75">
      <c r="A227" s="15" t="s">
        <v>408</v>
      </c>
      <c r="B227" s="15" t="s">
        <v>409</v>
      </c>
      <c r="C227" s="32">
        <v>7522</v>
      </c>
      <c r="D227" s="44">
        <v>13386409</v>
      </c>
      <c r="E227" s="34">
        <v>799750</v>
      </c>
      <c r="F227" s="17">
        <f t="shared" si="46"/>
        <v>125905.05595248516</v>
      </c>
      <c r="G227" s="18">
        <f t="shared" si="47"/>
        <v>0.007703307161714703</v>
      </c>
      <c r="H227" s="19">
        <f>$B$543*G227</f>
        <v>720865.6582398118</v>
      </c>
      <c r="I227" s="20">
        <f t="shared" si="48"/>
        <v>16.738241950609567</v>
      </c>
      <c r="J227" s="20">
        <f t="shared" si="49"/>
        <v>50685.055952485156</v>
      </c>
      <c r="K227" s="20">
        <f t="shared" si="43"/>
        <v>50685.055952485156</v>
      </c>
      <c r="L227" s="20">
        <f t="shared" si="50"/>
        <v>0.013466317487669757</v>
      </c>
      <c r="M227" s="21">
        <f>$F$543*L227</f>
        <v>249313.9550109038</v>
      </c>
      <c r="N227" s="21">
        <f t="shared" si="45"/>
        <v>970179.6132507155</v>
      </c>
      <c r="O227" s="21">
        <v>1154417.77</v>
      </c>
      <c r="AD227" s="38" t="e">
        <f>#REF!-O227</f>
        <v>#REF!</v>
      </c>
      <c r="AE227" s="68" t="e">
        <f>AD227/#REF!</f>
        <v>#REF!</v>
      </c>
      <c r="AF227" s="69">
        <v>1105240.5205906606</v>
      </c>
      <c r="AG227" s="70" t="e">
        <f>#REF!-AF227</f>
        <v>#REF!</v>
      </c>
      <c r="AH227" s="68" t="e">
        <f>AG227/#REF!</f>
        <v>#REF!</v>
      </c>
      <c r="AI227" s="38" t="e">
        <f>#REF!-#REF!</f>
        <v>#REF!</v>
      </c>
      <c r="AJ227" s="68" t="e">
        <f>AI227/#REF!</f>
        <v>#REF!</v>
      </c>
      <c r="AK227" s="38" t="e">
        <f>#REF!-#REF!</f>
        <v>#REF!</v>
      </c>
      <c r="AL227" s="76" t="e">
        <f>AK227/#REF!</f>
        <v>#REF!</v>
      </c>
    </row>
    <row r="228" spans="1:38" s="39" customFormat="1" ht="12.75">
      <c r="A228" s="15" t="s">
        <v>410</v>
      </c>
      <c r="B228" s="15" t="s">
        <v>411</v>
      </c>
      <c r="C228" s="32">
        <v>3512</v>
      </c>
      <c r="D228" s="44">
        <v>10467237.24</v>
      </c>
      <c r="E228" s="34">
        <v>1008350</v>
      </c>
      <c r="F228" s="17">
        <f t="shared" si="46"/>
        <v>36456.52520144791</v>
      </c>
      <c r="G228" s="18">
        <f t="shared" si="47"/>
        <v>0.0022305364113537254</v>
      </c>
      <c r="H228" s="19">
        <f>$B$543*G228</f>
        <v>208730.7522137621</v>
      </c>
      <c r="I228" s="20">
        <f t="shared" si="48"/>
        <v>10.380559567610453</v>
      </c>
      <c r="J228" s="20">
        <f t="shared" si="49"/>
        <v>1336.52520144791</v>
      </c>
      <c r="K228" s="20">
        <f t="shared" si="43"/>
        <v>1336.52520144791</v>
      </c>
      <c r="L228" s="20">
        <f t="shared" si="50"/>
        <v>0.0003550962380280625</v>
      </c>
      <c r="M228" s="21">
        <f>$F$543*L228</f>
        <v>6574.213595760772</v>
      </c>
      <c r="N228" s="21">
        <f t="shared" si="45"/>
        <v>215304.9658095229</v>
      </c>
      <c r="O228" s="21">
        <v>208495.95</v>
      </c>
      <c r="AD228" s="38" t="e">
        <f>#REF!-O228</f>
        <v>#REF!</v>
      </c>
      <c r="AE228" s="68" t="e">
        <f>AD228/#REF!</f>
        <v>#REF!</v>
      </c>
      <c r="AF228" s="69">
        <v>256284.78978536383</v>
      </c>
      <c r="AG228" s="70" t="e">
        <f>#REF!-AF228</f>
        <v>#REF!</v>
      </c>
      <c r="AH228" s="68" t="e">
        <f>AG228/#REF!</f>
        <v>#REF!</v>
      </c>
      <c r="AI228" s="38" t="e">
        <f>#REF!-#REF!</f>
        <v>#REF!</v>
      </c>
      <c r="AJ228" s="68" t="e">
        <f>AI228/#REF!</f>
        <v>#REF!</v>
      </c>
      <c r="AK228" s="38" t="e">
        <f>#REF!-#REF!</f>
        <v>#REF!</v>
      </c>
      <c r="AL228" s="76" t="e">
        <f>AK228/#REF!</f>
        <v>#REF!</v>
      </c>
    </row>
    <row r="229" spans="1:38" s="39" customFormat="1" ht="12.75">
      <c r="A229" s="15" t="s">
        <v>412</v>
      </c>
      <c r="B229" s="15" t="s">
        <v>413</v>
      </c>
      <c r="C229" s="32">
        <v>2672</v>
      </c>
      <c r="D229" s="44">
        <v>6273493.05</v>
      </c>
      <c r="E229" s="34">
        <v>835700</v>
      </c>
      <c r="F229" s="17">
        <f t="shared" si="46"/>
        <v>20058.362366399426</v>
      </c>
      <c r="G229" s="18">
        <f t="shared" si="47"/>
        <v>0.0012272400444956356</v>
      </c>
      <c r="H229" s="19">
        <f>$B$543*G229</f>
        <v>114843.55795786282</v>
      </c>
      <c r="I229" s="20">
        <f t="shared" si="48"/>
        <v>7.506872143113557</v>
      </c>
      <c r="J229" s="20">
        <f t="shared" si="49"/>
        <v>-6661.637633600576</v>
      </c>
      <c r="K229" s="20">
        <f t="shared" si="43"/>
        <v>0</v>
      </c>
      <c r="L229" s="20">
        <f t="shared" si="50"/>
        <v>0</v>
      </c>
      <c r="M229" s="21">
        <f>$F$543*L229</f>
        <v>0</v>
      </c>
      <c r="N229" s="21">
        <f t="shared" si="45"/>
        <v>114843.55795786282</v>
      </c>
      <c r="O229" s="21">
        <v>130207.84</v>
      </c>
      <c r="AD229" s="38" t="e">
        <f>#REF!-O229</f>
        <v>#REF!</v>
      </c>
      <c r="AE229" s="68" t="e">
        <f>AD229/#REF!</f>
        <v>#REF!</v>
      </c>
      <c r="AF229" s="69">
        <v>132208.01414381017</v>
      </c>
      <c r="AG229" s="70" t="e">
        <f>#REF!-AF229</f>
        <v>#REF!</v>
      </c>
      <c r="AH229" s="68" t="e">
        <f>AG229/#REF!</f>
        <v>#REF!</v>
      </c>
      <c r="AI229" s="38" t="e">
        <f>#REF!-#REF!</f>
        <v>#REF!</v>
      </c>
      <c r="AJ229" s="68" t="e">
        <f>AI229/#REF!</f>
        <v>#REF!</v>
      </c>
      <c r="AK229" s="38" t="e">
        <f>#REF!-#REF!</f>
        <v>#REF!</v>
      </c>
      <c r="AL229" s="76" t="e">
        <f>AK229/#REF!</f>
        <v>#REF!</v>
      </c>
    </row>
    <row r="230" spans="1:38" s="39" customFormat="1" ht="12.75">
      <c r="A230" s="15" t="s">
        <v>414</v>
      </c>
      <c r="B230" s="15" t="s">
        <v>415</v>
      </c>
      <c r="C230" s="32">
        <v>1512</v>
      </c>
      <c r="D230" s="44">
        <v>2342570.82</v>
      </c>
      <c r="E230" s="34">
        <v>293100</v>
      </c>
      <c r="F230" s="17">
        <f t="shared" si="46"/>
        <v>12084.50044298874</v>
      </c>
      <c r="G230" s="18">
        <f t="shared" si="47"/>
        <v>0.0007393715693462761</v>
      </c>
      <c r="H230" s="19">
        <f>$B$543*G230</f>
        <v>69189.44835401925</v>
      </c>
      <c r="I230" s="20">
        <f t="shared" si="48"/>
        <v>7.992394472876151</v>
      </c>
      <c r="J230" s="20">
        <f t="shared" si="49"/>
        <v>-3035.49955701126</v>
      </c>
      <c r="K230" s="20">
        <f t="shared" si="43"/>
        <v>0</v>
      </c>
      <c r="L230" s="20">
        <f t="shared" si="50"/>
        <v>0</v>
      </c>
      <c r="M230" s="21">
        <f>$F$543*L230</f>
        <v>0</v>
      </c>
      <c r="N230" s="21">
        <f t="shared" si="45"/>
        <v>69189.44835401925</v>
      </c>
      <c r="O230" s="21">
        <v>82102.33</v>
      </c>
      <c r="AD230" s="38" t="e">
        <f>#REF!-O230</f>
        <v>#REF!</v>
      </c>
      <c r="AE230" s="68" t="e">
        <f>AD230/#REF!</f>
        <v>#REF!</v>
      </c>
      <c r="AF230" s="69">
        <v>84073.29552614178</v>
      </c>
      <c r="AG230" s="70" t="e">
        <f>#REF!-AF230</f>
        <v>#REF!</v>
      </c>
      <c r="AH230" s="68" t="e">
        <f>AG230/#REF!</f>
        <v>#REF!</v>
      </c>
      <c r="AI230" s="38" t="e">
        <f>#REF!-#REF!</f>
        <v>#REF!</v>
      </c>
      <c r="AJ230" s="68" t="e">
        <f>AI230/#REF!</f>
        <v>#REF!</v>
      </c>
      <c r="AK230" s="38" t="e">
        <f>#REF!-#REF!</f>
        <v>#REF!</v>
      </c>
      <c r="AL230" s="76" t="e">
        <f>AK230/#REF!</f>
        <v>#REF!</v>
      </c>
    </row>
    <row r="231" spans="1:38" s="39" customFormat="1" ht="12.75">
      <c r="A231" s="15" t="s">
        <v>416</v>
      </c>
      <c r="B231" s="15" t="s">
        <v>417</v>
      </c>
      <c r="C231" s="32">
        <v>3266</v>
      </c>
      <c r="D231" s="44">
        <v>4692479.19</v>
      </c>
      <c r="E231" s="34">
        <v>303400</v>
      </c>
      <c r="F231" s="17">
        <f t="shared" si="46"/>
        <v>50512.976382794994</v>
      </c>
      <c r="G231" s="18">
        <f t="shared" si="47"/>
        <v>0.0030905587530651486</v>
      </c>
      <c r="H231" s="19">
        <f>$B$543*G231</f>
        <v>289210.54594961915</v>
      </c>
      <c r="I231" s="20">
        <f t="shared" si="48"/>
        <v>15.466312425840476</v>
      </c>
      <c r="J231" s="20">
        <f t="shared" si="49"/>
        <v>17852.976382794994</v>
      </c>
      <c r="K231" s="20">
        <f t="shared" si="43"/>
        <v>17852.976382794994</v>
      </c>
      <c r="L231" s="20">
        <f t="shared" si="50"/>
        <v>0.004743288599621238</v>
      </c>
      <c r="M231" s="21">
        <f>$F$543*L231</f>
        <v>87816.73546702755</v>
      </c>
      <c r="N231" s="21">
        <f t="shared" si="45"/>
        <v>377027.28141664667</v>
      </c>
      <c r="O231" s="21">
        <v>441380.04</v>
      </c>
      <c r="AD231" s="38" t="e">
        <f>#REF!-O231</f>
        <v>#REF!</v>
      </c>
      <c r="AE231" s="68" t="e">
        <f>AD231/#REF!</f>
        <v>#REF!</v>
      </c>
      <c r="AF231" s="69">
        <v>483231.1814935462</v>
      </c>
      <c r="AG231" s="70" t="e">
        <f>#REF!-AF231</f>
        <v>#REF!</v>
      </c>
      <c r="AH231" s="68" t="e">
        <f>AG231/#REF!</f>
        <v>#REF!</v>
      </c>
      <c r="AI231" s="38" t="e">
        <f>#REF!-#REF!</f>
        <v>#REF!</v>
      </c>
      <c r="AJ231" s="68" t="e">
        <f>AI231/#REF!</f>
        <v>#REF!</v>
      </c>
      <c r="AK231" s="38" t="e">
        <f>#REF!-#REF!</f>
        <v>#REF!</v>
      </c>
      <c r="AL231" s="76" t="e">
        <f>AK231/#REF!</f>
        <v>#REF!</v>
      </c>
    </row>
    <row r="232" spans="1:38" s="39" customFormat="1" ht="12.75">
      <c r="A232" s="15" t="s">
        <v>418</v>
      </c>
      <c r="B232" s="15" t="s">
        <v>419</v>
      </c>
      <c r="C232" s="32">
        <v>2330</v>
      </c>
      <c r="D232" s="44">
        <v>2467667.35</v>
      </c>
      <c r="E232" s="34">
        <v>235300</v>
      </c>
      <c r="F232" s="17">
        <f t="shared" si="46"/>
        <v>24435.465046748835</v>
      </c>
      <c r="G232" s="18">
        <f t="shared" si="47"/>
        <v>0.0014950463384527345</v>
      </c>
      <c r="H232" s="19">
        <f>$B$543*G232</f>
        <v>139904.52934604988</v>
      </c>
      <c r="I232" s="20">
        <f t="shared" si="48"/>
        <v>10.487324054398641</v>
      </c>
      <c r="J232" s="20">
        <f t="shared" si="49"/>
        <v>1135.465046748834</v>
      </c>
      <c r="K232" s="20">
        <f t="shared" si="43"/>
        <v>1135.465046748834</v>
      </c>
      <c r="L232" s="20">
        <f t="shared" si="50"/>
        <v>0.00030167733917480004</v>
      </c>
      <c r="M232" s="21">
        <f>$F$543*L232</f>
        <v>5585.221842252153</v>
      </c>
      <c r="N232" s="21">
        <f t="shared" si="45"/>
        <v>145489.75118830203</v>
      </c>
      <c r="O232" s="21">
        <v>172778.8</v>
      </c>
      <c r="AD232" s="38" t="e">
        <f>#REF!-O232</f>
        <v>#REF!</v>
      </c>
      <c r="AE232" s="68" t="e">
        <f>AD232/#REF!</f>
        <v>#REF!</v>
      </c>
      <c r="AF232" s="69">
        <v>173920.75848247812</v>
      </c>
      <c r="AG232" s="70" t="e">
        <f>#REF!-AF232</f>
        <v>#REF!</v>
      </c>
      <c r="AH232" s="68" t="e">
        <f>AG232/#REF!</f>
        <v>#REF!</v>
      </c>
      <c r="AI232" s="38" t="e">
        <f>#REF!-#REF!</f>
        <v>#REF!</v>
      </c>
      <c r="AJ232" s="68" t="e">
        <f>AI232/#REF!</f>
        <v>#REF!</v>
      </c>
      <c r="AK232" s="38" t="e">
        <f>#REF!-#REF!</f>
        <v>#REF!</v>
      </c>
      <c r="AL232" s="76" t="e">
        <f>AK232/#REF!</f>
        <v>#REF!</v>
      </c>
    </row>
    <row r="233" spans="1:38" s="39" customFormat="1" ht="12.75">
      <c r="A233" s="15" t="s">
        <v>420</v>
      </c>
      <c r="B233" s="15" t="s">
        <v>421</v>
      </c>
      <c r="C233" s="32">
        <v>1327</v>
      </c>
      <c r="D233" s="44">
        <v>3757253.31</v>
      </c>
      <c r="E233" s="34">
        <v>526150</v>
      </c>
      <c r="F233" s="17">
        <f t="shared" si="46"/>
        <v>9476.14775704647</v>
      </c>
      <c r="G233" s="18">
        <f t="shared" si="47"/>
        <v>0.0005797835228306568</v>
      </c>
      <c r="H233" s="19">
        <f>$B$543*G233</f>
        <v>54255.402523620316</v>
      </c>
      <c r="I233" s="20">
        <f t="shared" si="48"/>
        <v>7.141030713674808</v>
      </c>
      <c r="J233" s="20">
        <f t="shared" si="49"/>
        <v>-3793.85224295353</v>
      </c>
      <c r="K233" s="20">
        <f t="shared" si="43"/>
        <v>0</v>
      </c>
      <c r="L233" s="20">
        <f t="shared" si="50"/>
        <v>0</v>
      </c>
      <c r="M233" s="21">
        <f>$F$543*L233</f>
        <v>0</v>
      </c>
      <c r="N233" s="21">
        <f t="shared" si="45"/>
        <v>54255.402523620316</v>
      </c>
      <c r="O233" s="21">
        <v>58352.65</v>
      </c>
      <c r="AD233" s="38" t="e">
        <f>#REF!-O233</f>
        <v>#REF!</v>
      </c>
      <c r="AE233" s="68" t="e">
        <f>AD233/#REF!</f>
        <v>#REF!</v>
      </c>
      <c r="AF233" s="69">
        <v>59608.52928434792</v>
      </c>
      <c r="AG233" s="70" t="e">
        <f>#REF!-AF233</f>
        <v>#REF!</v>
      </c>
      <c r="AH233" s="68" t="e">
        <f>AG233/#REF!</f>
        <v>#REF!</v>
      </c>
      <c r="AI233" s="38" t="e">
        <f>#REF!-#REF!</f>
        <v>#REF!</v>
      </c>
      <c r="AJ233" s="68" t="e">
        <f>AI233/#REF!</f>
        <v>#REF!</v>
      </c>
      <c r="AK233" s="38" t="e">
        <f>#REF!-#REF!</f>
        <v>#REF!</v>
      </c>
      <c r="AL233" s="76" t="e">
        <f>AK233/#REF!</f>
        <v>#REF!</v>
      </c>
    </row>
    <row r="234" spans="1:38" s="39" customFormat="1" ht="12.75">
      <c r="A234" s="15" t="s">
        <v>422</v>
      </c>
      <c r="B234" s="15" t="s">
        <v>423</v>
      </c>
      <c r="C234" s="32">
        <v>4678</v>
      </c>
      <c r="D234" s="44">
        <v>3454725.89</v>
      </c>
      <c r="E234" s="34">
        <v>305750</v>
      </c>
      <c r="F234" s="17">
        <f t="shared" si="46"/>
        <v>52857.588596631234</v>
      </c>
      <c r="G234" s="18">
        <f t="shared" si="47"/>
        <v>0.0032340102445215725</v>
      </c>
      <c r="H234" s="19">
        <f>$B$543*G234</f>
        <v>302634.55354056135</v>
      </c>
      <c r="I234" s="20">
        <f t="shared" si="48"/>
        <v>11.299185249386754</v>
      </c>
      <c r="J234" s="20">
        <f t="shared" si="49"/>
        <v>6077.588596631237</v>
      </c>
      <c r="K234" s="20">
        <f t="shared" si="43"/>
        <v>6077.588596631237</v>
      </c>
      <c r="L234" s="20">
        <f t="shared" si="50"/>
        <v>0.0016147311286072413</v>
      </c>
      <c r="M234" s="21">
        <f>$F$543*L234</f>
        <v>29894.95861217469</v>
      </c>
      <c r="N234" s="21">
        <f t="shared" si="45"/>
        <v>332529.512152736</v>
      </c>
      <c r="O234" s="21">
        <v>352648.89</v>
      </c>
      <c r="AD234" s="38" t="e">
        <f>#REF!-O234</f>
        <v>#REF!</v>
      </c>
      <c r="AE234" s="68" t="e">
        <f>AD234/#REF!</f>
        <v>#REF!</v>
      </c>
      <c r="AF234" s="69">
        <v>407551.62556958775</v>
      </c>
      <c r="AG234" s="70" t="e">
        <f>#REF!-AF234</f>
        <v>#REF!</v>
      </c>
      <c r="AH234" s="68" t="e">
        <f>AG234/#REF!</f>
        <v>#REF!</v>
      </c>
      <c r="AI234" s="38" t="e">
        <f>#REF!-#REF!</f>
        <v>#REF!</v>
      </c>
      <c r="AJ234" s="68" t="e">
        <f>AI234/#REF!</f>
        <v>#REF!</v>
      </c>
      <c r="AK234" s="38" t="e">
        <f>#REF!-#REF!</f>
        <v>#REF!</v>
      </c>
      <c r="AL234" s="76" t="e">
        <f>AK234/#REF!</f>
        <v>#REF!</v>
      </c>
    </row>
    <row r="235" spans="1:38" s="39" customFormat="1" ht="12.75">
      <c r="A235" s="15" t="s">
        <v>424</v>
      </c>
      <c r="B235" s="15" t="s">
        <v>425</v>
      </c>
      <c r="C235" s="32">
        <v>1411</v>
      </c>
      <c r="D235" s="44">
        <v>1424344.66</v>
      </c>
      <c r="E235" s="34">
        <v>140900</v>
      </c>
      <c r="F235" s="17">
        <f t="shared" si="46"/>
        <v>14263.664409226401</v>
      </c>
      <c r="G235" s="18">
        <f t="shared" si="47"/>
        <v>0.0008727003642916061</v>
      </c>
      <c r="H235" s="19">
        <f>$B$543*G235</f>
        <v>81666.18691745884</v>
      </c>
      <c r="I235" s="20">
        <f t="shared" si="48"/>
        <v>10.10890461320085</v>
      </c>
      <c r="J235" s="20">
        <f t="shared" si="49"/>
        <v>153.66440922640058</v>
      </c>
      <c r="K235" s="20">
        <f t="shared" si="43"/>
        <v>153.66440922640058</v>
      </c>
      <c r="L235" s="20">
        <f t="shared" si="50"/>
        <v>4.082650561020955E-05</v>
      </c>
      <c r="M235" s="21">
        <f>$F$543*L235</f>
        <v>755.8575380593917</v>
      </c>
      <c r="N235" s="21">
        <f t="shared" si="45"/>
        <v>82422.04445551823</v>
      </c>
      <c r="O235" s="21">
        <v>100942.5</v>
      </c>
      <c r="AD235" s="38" t="e">
        <f>#REF!-O235</f>
        <v>#REF!</v>
      </c>
      <c r="AE235" s="68" t="e">
        <f>AD235/#REF!</f>
        <v>#REF!</v>
      </c>
      <c r="AF235" s="69">
        <v>98755.74030805708</v>
      </c>
      <c r="AG235" s="70" t="e">
        <f>#REF!-AF235</f>
        <v>#REF!</v>
      </c>
      <c r="AH235" s="68" t="e">
        <f>AG235/#REF!</f>
        <v>#REF!</v>
      </c>
      <c r="AI235" s="38" t="e">
        <f>#REF!-#REF!</f>
        <v>#REF!</v>
      </c>
      <c r="AJ235" s="68" t="e">
        <f>AI235/#REF!</f>
        <v>#REF!</v>
      </c>
      <c r="AK235" s="38" t="e">
        <f>#REF!-#REF!</f>
        <v>#REF!</v>
      </c>
      <c r="AL235" s="76" t="e">
        <f>AK235/#REF!</f>
        <v>#REF!</v>
      </c>
    </row>
    <row r="236" spans="1:38" s="39" customFormat="1" ht="12.75">
      <c r="A236" s="15"/>
      <c r="B236" s="15"/>
      <c r="C236" s="27"/>
      <c r="D236" s="29"/>
      <c r="E236" s="16"/>
      <c r="F236" s="17"/>
      <c r="G236" s="18"/>
      <c r="H236" s="19">
        <f>$B$543*G236</f>
        <v>0</v>
      </c>
      <c r="I236" s="20"/>
      <c r="J236" s="20"/>
      <c r="K236" s="20">
        <f t="shared" si="43"/>
        <v>0</v>
      </c>
      <c r="L236" s="20"/>
      <c r="M236" s="21">
        <f>$F$543*L236</f>
        <v>0</v>
      </c>
      <c r="N236" s="21">
        <f t="shared" si="45"/>
        <v>0</v>
      </c>
      <c r="O236" s="21"/>
      <c r="AD236" s="38" t="e">
        <f>#REF!-O236</f>
        <v>#REF!</v>
      </c>
      <c r="AE236" s="68" t="e">
        <f>AD236/#REF!</f>
        <v>#REF!</v>
      </c>
      <c r="AF236" s="69"/>
      <c r="AG236" s="70" t="e">
        <f>#REF!-AF236</f>
        <v>#REF!</v>
      </c>
      <c r="AH236" s="68" t="e">
        <f>AG236/#REF!</f>
        <v>#REF!</v>
      </c>
      <c r="AI236" s="38" t="e">
        <f>#REF!-#REF!</f>
        <v>#REF!</v>
      </c>
      <c r="AJ236" s="68"/>
      <c r="AK236" s="38" t="e">
        <f>#REF!-#REF!</f>
        <v>#REF!</v>
      </c>
      <c r="AL236" s="76" t="e">
        <f>AK236/#REF!</f>
        <v>#REF!</v>
      </c>
    </row>
    <row r="237" spans="1:38" s="39" customFormat="1" ht="12.75">
      <c r="A237" s="2" t="s">
        <v>994</v>
      </c>
      <c r="B237" s="15"/>
      <c r="C237" s="15"/>
      <c r="D237" s="16"/>
      <c r="E237" s="16"/>
      <c r="F237" s="17"/>
      <c r="G237" s="18"/>
      <c r="H237" s="19">
        <f>$B$543*G237</f>
        <v>0</v>
      </c>
      <c r="I237" s="20"/>
      <c r="J237" s="20"/>
      <c r="K237" s="20">
        <f t="shared" si="43"/>
        <v>0</v>
      </c>
      <c r="L237" s="20"/>
      <c r="M237" s="21">
        <f>$F$543*L237</f>
        <v>0</v>
      </c>
      <c r="N237" s="21">
        <f t="shared" si="45"/>
        <v>0</v>
      </c>
      <c r="O237" s="21"/>
      <c r="AD237" s="38" t="e">
        <f>#REF!-O237</f>
        <v>#REF!</v>
      </c>
      <c r="AE237" s="68" t="e">
        <f>AD237/#REF!</f>
        <v>#REF!</v>
      </c>
      <c r="AF237" s="69"/>
      <c r="AG237" s="70" t="e">
        <f>#REF!-AF237</f>
        <v>#REF!</v>
      </c>
      <c r="AH237" s="68" t="e">
        <f>AG237/#REF!</f>
        <v>#REF!</v>
      </c>
      <c r="AI237" s="38" t="e">
        <f>#REF!-#REF!</f>
        <v>#REF!</v>
      </c>
      <c r="AJ237" s="68"/>
      <c r="AK237" s="38" t="e">
        <f>#REF!-#REF!</f>
        <v>#REF!</v>
      </c>
      <c r="AL237" s="76" t="e">
        <f>AK237/#REF!</f>
        <v>#REF!</v>
      </c>
    </row>
    <row r="238" spans="1:38" s="39" customFormat="1" ht="12.75">
      <c r="A238" s="15" t="s">
        <v>426</v>
      </c>
      <c r="B238" s="15" t="s">
        <v>427</v>
      </c>
      <c r="C238" s="32">
        <v>681</v>
      </c>
      <c r="D238" s="44">
        <v>878979.98</v>
      </c>
      <c r="E238" s="34">
        <v>88600</v>
      </c>
      <c r="F238" s="17">
        <f aca="true" t="shared" si="51" ref="F238:F256">D238/E238*C238</f>
        <v>6756.042509932279</v>
      </c>
      <c r="G238" s="18">
        <f aca="true" t="shared" si="52" ref="G238:G256">F238/$F$533</f>
        <v>0.0004133580677749029</v>
      </c>
      <c r="H238" s="19">
        <f>$B$543*G238</f>
        <v>38681.52072349206</v>
      </c>
      <c r="I238" s="20">
        <f aca="true" t="shared" si="53" ref="I238:I256">D238/E238</f>
        <v>9.920767268623024</v>
      </c>
      <c r="J238" s="20">
        <f aca="true" t="shared" si="54" ref="J238:J256">(I238-10)*C238</f>
        <v>-53.9574900677207</v>
      </c>
      <c r="K238" s="20">
        <f t="shared" si="43"/>
        <v>0</v>
      </c>
      <c r="L238" s="20">
        <f aca="true" t="shared" si="55" ref="L238:L256">K238/$K$533</f>
        <v>0</v>
      </c>
      <c r="M238" s="21">
        <f>$F$543*L238</f>
        <v>0</v>
      </c>
      <c r="N238" s="21">
        <f t="shared" si="45"/>
        <v>38681.52072349206</v>
      </c>
      <c r="O238" s="21">
        <v>43342.96</v>
      </c>
      <c r="AD238" s="38" t="e">
        <f>#REF!-O238</f>
        <v>#REF!</v>
      </c>
      <c r="AE238" s="68" t="e">
        <f>AD238/#REF!</f>
        <v>#REF!</v>
      </c>
      <c r="AF238" s="69">
        <v>48341.610620796455</v>
      </c>
      <c r="AG238" s="70" t="e">
        <f>#REF!-AF238</f>
        <v>#REF!</v>
      </c>
      <c r="AH238" s="68" t="e">
        <f>AG238/#REF!</f>
        <v>#REF!</v>
      </c>
      <c r="AI238" s="38" t="e">
        <f>#REF!-#REF!</f>
        <v>#REF!</v>
      </c>
      <c r="AJ238" s="68" t="e">
        <f>AI238/#REF!</f>
        <v>#REF!</v>
      </c>
      <c r="AK238" s="38" t="e">
        <f>#REF!-#REF!</f>
        <v>#REF!</v>
      </c>
      <c r="AL238" s="76" t="e">
        <f>AK238/#REF!</f>
        <v>#REF!</v>
      </c>
    </row>
    <row r="239" spans="1:38" s="39" customFormat="1" ht="12.75">
      <c r="A239" s="15" t="s">
        <v>428</v>
      </c>
      <c r="B239" s="15" t="s">
        <v>429</v>
      </c>
      <c r="C239" s="32">
        <v>3222</v>
      </c>
      <c r="D239" s="44">
        <v>6900490</v>
      </c>
      <c r="E239" s="34">
        <v>1049800</v>
      </c>
      <c r="F239" s="17">
        <f t="shared" si="51"/>
        <v>21178.680491522195</v>
      </c>
      <c r="G239" s="18">
        <f t="shared" si="52"/>
        <v>0.0012957849855336977</v>
      </c>
      <c r="H239" s="19">
        <f>$B$543*G239</f>
        <v>121257.90610770514</v>
      </c>
      <c r="I239" s="20">
        <f t="shared" si="53"/>
        <v>6.5731472661459325</v>
      </c>
      <c r="J239" s="20">
        <f t="shared" si="54"/>
        <v>-11041.319508477805</v>
      </c>
      <c r="K239" s="20">
        <f t="shared" si="43"/>
        <v>0</v>
      </c>
      <c r="L239" s="20">
        <f t="shared" si="55"/>
        <v>0</v>
      </c>
      <c r="M239" s="21">
        <f>$F$543*L239</f>
        <v>0</v>
      </c>
      <c r="N239" s="21">
        <f t="shared" si="45"/>
        <v>121257.90610770514</v>
      </c>
      <c r="O239" s="21">
        <v>131040.18</v>
      </c>
      <c r="AD239" s="38" t="e">
        <f>#REF!-O239</f>
        <v>#REF!</v>
      </c>
      <c r="AE239" s="68" t="e">
        <f>AD239/#REF!</f>
        <v>#REF!</v>
      </c>
      <c r="AF239" s="69">
        <v>134362.78937257396</v>
      </c>
      <c r="AG239" s="70" t="e">
        <f>#REF!-AF239</f>
        <v>#REF!</v>
      </c>
      <c r="AH239" s="68" t="e">
        <f>AG239/#REF!</f>
        <v>#REF!</v>
      </c>
      <c r="AI239" s="38" t="e">
        <f>#REF!-#REF!</f>
        <v>#REF!</v>
      </c>
      <c r="AJ239" s="68" t="e">
        <f>AI239/#REF!</f>
        <v>#REF!</v>
      </c>
      <c r="AK239" s="38" t="e">
        <f>#REF!-#REF!</f>
        <v>#REF!</v>
      </c>
      <c r="AL239" s="76" t="e">
        <f>AK239/#REF!</f>
        <v>#REF!</v>
      </c>
    </row>
    <row r="240" spans="1:38" s="39" customFormat="1" ht="12.75">
      <c r="A240" s="15" t="s">
        <v>430</v>
      </c>
      <c r="B240" s="15" t="s">
        <v>431</v>
      </c>
      <c r="C240" s="32">
        <v>2332</v>
      </c>
      <c r="D240" s="44">
        <v>6377729</v>
      </c>
      <c r="E240" s="34">
        <v>894650</v>
      </c>
      <c r="F240" s="17">
        <f t="shared" si="51"/>
        <v>16624.22626501984</v>
      </c>
      <c r="G240" s="18">
        <f t="shared" si="52"/>
        <v>0.0010171277100549613</v>
      </c>
      <c r="H240" s="19">
        <f>$B$543*G240</f>
        <v>95181.51370969272</v>
      </c>
      <c r="I240" s="20">
        <f t="shared" si="53"/>
        <v>7.128741966132007</v>
      </c>
      <c r="J240" s="20">
        <f t="shared" si="54"/>
        <v>-6695.773734980159</v>
      </c>
      <c r="K240" s="20">
        <f t="shared" si="43"/>
        <v>0</v>
      </c>
      <c r="L240" s="20">
        <f t="shared" si="55"/>
        <v>0</v>
      </c>
      <c r="M240" s="21">
        <f>$F$543*L240</f>
        <v>0</v>
      </c>
      <c r="N240" s="21">
        <f t="shared" si="45"/>
        <v>95181.51370969272</v>
      </c>
      <c r="O240" s="21">
        <v>100450.72</v>
      </c>
      <c r="AD240" s="38" t="e">
        <f>#REF!-O240</f>
        <v>#REF!</v>
      </c>
      <c r="AE240" s="68" t="e">
        <f>AD240/#REF!</f>
        <v>#REF!</v>
      </c>
      <c r="AF240" s="69">
        <v>110153.39522459541</v>
      </c>
      <c r="AG240" s="70" t="e">
        <f>#REF!-AF240</f>
        <v>#REF!</v>
      </c>
      <c r="AH240" s="68" t="e">
        <f>AG240/#REF!</f>
        <v>#REF!</v>
      </c>
      <c r="AI240" s="38" t="e">
        <f>#REF!-#REF!</f>
        <v>#REF!</v>
      </c>
      <c r="AJ240" s="68" t="e">
        <f>AI240/#REF!</f>
        <v>#REF!</v>
      </c>
      <c r="AK240" s="38" t="e">
        <f>#REF!-#REF!</f>
        <v>#REF!</v>
      </c>
      <c r="AL240" s="76" t="e">
        <f>AK240/#REF!</f>
        <v>#REF!</v>
      </c>
    </row>
    <row r="241" spans="1:38" s="39" customFormat="1" ht="12.75">
      <c r="A241" s="15" t="s">
        <v>432</v>
      </c>
      <c r="B241" s="15" t="s">
        <v>433</v>
      </c>
      <c r="C241" s="32">
        <v>794</v>
      </c>
      <c r="D241" s="44">
        <v>1426574.11</v>
      </c>
      <c r="E241" s="34">
        <v>248250</v>
      </c>
      <c r="F241" s="17">
        <f t="shared" si="51"/>
        <v>4562.738543162135</v>
      </c>
      <c r="G241" s="18">
        <f t="shared" si="52"/>
        <v>0.00027916413864934085</v>
      </c>
      <c r="H241" s="19">
        <f>$B$543*G241</f>
        <v>26123.824006988263</v>
      </c>
      <c r="I241" s="20">
        <f t="shared" si="53"/>
        <v>5.746522094662639</v>
      </c>
      <c r="J241" s="20">
        <f t="shared" si="54"/>
        <v>-3377.2614568378644</v>
      </c>
      <c r="K241" s="20">
        <f t="shared" si="43"/>
        <v>0</v>
      </c>
      <c r="L241" s="20">
        <f t="shared" si="55"/>
        <v>0</v>
      </c>
      <c r="M241" s="21">
        <f>$F$543*L241</f>
        <v>0</v>
      </c>
      <c r="N241" s="21">
        <f t="shared" si="45"/>
        <v>26123.824006988263</v>
      </c>
      <c r="O241" s="21">
        <v>24911.3</v>
      </c>
      <c r="AD241" s="38" t="e">
        <f>#REF!-O241</f>
        <v>#REF!</v>
      </c>
      <c r="AE241" s="68" t="e">
        <f>AD241/#REF!</f>
        <v>#REF!</v>
      </c>
      <c r="AF241" s="69">
        <v>25223.46562255432</v>
      </c>
      <c r="AG241" s="70" t="e">
        <f>#REF!-AF241</f>
        <v>#REF!</v>
      </c>
      <c r="AH241" s="68" t="e">
        <f>AG241/#REF!</f>
        <v>#REF!</v>
      </c>
      <c r="AI241" s="38" t="e">
        <f>#REF!-#REF!</f>
        <v>#REF!</v>
      </c>
      <c r="AJ241" s="68" t="e">
        <f>AI241/#REF!</f>
        <v>#REF!</v>
      </c>
      <c r="AK241" s="38" t="e">
        <f>#REF!-#REF!</f>
        <v>#REF!</v>
      </c>
      <c r="AL241" s="76" t="e">
        <f>AK241/#REF!</f>
        <v>#REF!</v>
      </c>
    </row>
    <row r="242" spans="1:38" s="39" customFormat="1" ht="12.75">
      <c r="A242" s="15" t="s">
        <v>434</v>
      </c>
      <c r="B242" s="15" t="s">
        <v>435</v>
      </c>
      <c r="C242" s="32">
        <v>2757</v>
      </c>
      <c r="D242" s="44">
        <v>5873286.63</v>
      </c>
      <c r="E242" s="34">
        <v>1200050</v>
      </c>
      <c r="F242" s="17">
        <f t="shared" si="51"/>
        <v>13493.313811016207</v>
      </c>
      <c r="G242" s="18">
        <f t="shared" si="52"/>
        <v>0.0008255676480132122</v>
      </c>
      <c r="H242" s="19">
        <f>$B$543*G242</f>
        <v>77255.56744826298</v>
      </c>
      <c r="I242" s="20">
        <f t="shared" si="53"/>
        <v>4.894201599933336</v>
      </c>
      <c r="J242" s="20">
        <f t="shared" si="54"/>
        <v>-14076.686188983793</v>
      </c>
      <c r="K242" s="20">
        <f t="shared" si="43"/>
        <v>0</v>
      </c>
      <c r="L242" s="20">
        <f t="shared" si="55"/>
        <v>0</v>
      </c>
      <c r="M242" s="21">
        <f>$F$543*L242</f>
        <v>0</v>
      </c>
      <c r="N242" s="21">
        <f t="shared" si="45"/>
        <v>77255.56744826298</v>
      </c>
      <c r="O242" s="21">
        <v>89443.11</v>
      </c>
      <c r="AD242" s="38" t="e">
        <f>#REF!-O242</f>
        <v>#REF!</v>
      </c>
      <c r="AE242" s="68" t="e">
        <f>AD242/#REF!</f>
        <v>#REF!</v>
      </c>
      <c r="AF242" s="69">
        <v>86335.3749848405</v>
      </c>
      <c r="AG242" s="70" t="e">
        <f>#REF!-AF242</f>
        <v>#REF!</v>
      </c>
      <c r="AH242" s="68" t="e">
        <f>AG242/#REF!</f>
        <v>#REF!</v>
      </c>
      <c r="AI242" s="38" t="e">
        <f>#REF!-#REF!</f>
        <v>#REF!</v>
      </c>
      <c r="AJ242" s="68" t="e">
        <f>AI242/#REF!</f>
        <v>#REF!</v>
      </c>
      <c r="AK242" s="38" t="e">
        <f>#REF!-#REF!</f>
        <v>#REF!</v>
      </c>
      <c r="AL242" s="76" t="e">
        <f>AK242/#REF!</f>
        <v>#REF!</v>
      </c>
    </row>
    <row r="243" spans="1:38" s="39" customFormat="1" ht="12.75">
      <c r="A243" s="15" t="s">
        <v>436</v>
      </c>
      <c r="B243" s="15" t="s">
        <v>437</v>
      </c>
      <c r="C243" s="32">
        <v>1961</v>
      </c>
      <c r="D243" s="44">
        <v>3906919.94</v>
      </c>
      <c r="E243" s="34">
        <v>382550</v>
      </c>
      <c r="F243" s="17">
        <f t="shared" si="51"/>
        <v>20027.368977493137</v>
      </c>
      <c r="G243" s="18">
        <f t="shared" si="52"/>
        <v>0.0012253437616742552</v>
      </c>
      <c r="H243" s="19">
        <f>$B$543*G243</f>
        <v>114666.1062302416</v>
      </c>
      <c r="I243" s="20">
        <f t="shared" si="53"/>
        <v>10.212834766697164</v>
      </c>
      <c r="J243" s="20">
        <f t="shared" si="54"/>
        <v>417.3689774931376</v>
      </c>
      <c r="K243" s="20">
        <f t="shared" si="43"/>
        <v>417.3689774931376</v>
      </c>
      <c r="L243" s="20">
        <f t="shared" si="55"/>
        <v>0.00011088915765813824</v>
      </c>
      <c r="M243" s="21">
        <f>$F$543*L243</f>
        <v>2052.989949842781</v>
      </c>
      <c r="N243" s="21">
        <f t="shared" si="45"/>
        <v>116719.09618008438</v>
      </c>
      <c r="O243" s="21">
        <v>165273.99</v>
      </c>
      <c r="AD243" s="38" t="e">
        <f>#REF!-O243</f>
        <v>#REF!</v>
      </c>
      <c r="AE243" s="68" t="e">
        <f>AD243/#REF!</f>
        <v>#REF!</v>
      </c>
      <c r="AF243" s="69">
        <v>141661.81263106695</v>
      </c>
      <c r="AG243" s="70" t="e">
        <f>#REF!-AF243</f>
        <v>#REF!</v>
      </c>
      <c r="AH243" s="68" t="e">
        <f>AG243/#REF!</f>
        <v>#REF!</v>
      </c>
      <c r="AI243" s="38" t="e">
        <f>#REF!-#REF!</f>
        <v>#REF!</v>
      </c>
      <c r="AJ243" s="68" t="e">
        <f>AI243/#REF!</f>
        <v>#REF!</v>
      </c>
      <c r="AK243" s="38" t="e">
        <f>#REF!-#REF!</f>
        <v>#REF!</v>
      </c>
      <c r="AL243" s="76" t="e">
        <f>AK243/#REF!</f>
        <v>#REF!</v>
      </c>
    </row>
    <row r="244" spans="1:38" s="39" customFormat="1" ht="12.75">
      <c r="A244" s="15" t="s">
        <v>438</v>
      </c>
      <c r="B244" s="15" t="s">
        <v>439</v>
      </c>
      <c r="C244" s="32">
        <v>1692</v>
      </c>
      <c r="D244" s="44">
        <v>1376260.61</v>
      </c>
      <c r="E244" s="34">
        <v>150750</v>
      </c>
      <c r="F244" s="17">
        <f t="shared" si="51"/>
        <v>15446.984757014925</v>
      </c>
      <c r="G244" s="18">
        <f t="shared" si="52"/>
        <v>0.0009450999994036553</v>
      </c>
      <c r="H244" s="19">
        <f>$B$543*G244</f>
        <v>88441.25242188983</v>
      </c>
      <c r="I244" s="20">
        <f t="shared" si="53"/>
        <v>9.129423615257048</v>
      </c>
      <c r="J244" s="20">
        <f t="shared" si="54"/>
        <v>-1473.0152429850748</v>
      </c>
      <c r="K244" s="20">
        <f t="shared" si="43"/>
        <v>0</v>
      </c>
      <c r="L244" s="20">
        <f t="shared" si="55"/>
        <v>0</v>
      </c>
      <c r="M244" s="21">
        <f>$F$543*L244</f>
        <v>0</v>
      </c>
      <c r="N244" s="21">
        <f t="shared" si="45"/>
        <v>88441.25242188983</v>
      </c>
      <c r="O244" s="21">
        <v>105455.75</v>
      </c>
      <c r="AD244" s="38" t="e">
        <f>#REF!-O244</f>
        <v>#REF!</v>
      </c>
      <c r="AE244" s="68" t="e">
        <f>AD244/#REF!</f>
        <v>#REF!</v>
      </c>
      <c r="AF244" s="69">
        <v>104222.76669232245</v>
      </c>
      <c r="AG244" s="70" t="e">
        <f>#REF!-AF244</f>
        <v>#REF!</v>
      </c>
      <c r="AH244" s="68" t="e">
        <f>AG244/#REF!</f>
        <v>#REF!</v>
      </c>
      <c r="AI244" s="38" t="e">
        <f>#REF!-#REF!</f>
        <v>#REF!</v>
      </c>
      <c r="AJ244" s="68" t="e">
        <f>AI244/#REF!</f>
        <v>#REF!</v>
      </c>
      <c r="AK244" s="38" t="e">
        <f>#REF!-#REF!</f>
        <v>#REF!</v>
      </c>
      <c r="AL244" s="76" t="e">
        <f>AK244/#REF!</f>
        <v>#REF!</v>
      </c>
    </row>
    <row r="245" spans="1:38" s="39" customFormat="1" ht="12.75">
      <c r="A245" s="15" t="s">
        <v>440</v>
      </c>
      <c r="B245" s="15" t="s">
        <v>441</v>
      </c>
      <c r="C245" s="32">
        <v>1166</v>
      </c>
      <c r="D245" s="45">
        <v>2213206.08</v>
      </c>
      <c r="E245" s="34">
        <v>235550</v>
      </c>
      <c r="F245" s="17">
        <f t="shared" si="51"/>
        <v>10955.628483464234</v>
      </c>
      <c r="G245" s="18">
        <f t="shared" si="52"/>
        <v>0.0006703032751091821</v>
      </c>
      <c r="H245" s="19">
        <f>$B$543*G245</f>
        <v>62726.1254793747</v>
      </c>
      <c r="I245" s="20">
        <f t="shared" si="53"/>
        <v>9.395907790278073</v>
      </c>
      <c r="J245" s="20">
        <f t="shared" si="54"/>
        <v>-704.3715165357664</v>
      </c>
      <c r="K245" s="20">
        <f t="shared" si="43"/>
        <v>0</v>
      </c>
      <c r="L245" s="20">
        <f t="shared" si="55"/>
        <v>0</v>
      </c>
      <c r="M245" s="21">
        <f>$F$543*L245</f>
        <v>0</v>
      </c>
      <c r="N245" s="21">
        <f t="shared" si="45"/>
        <v>62726.1254793747</v>
      </c>
      <c r="O245" s="21">
        <v>60165.52</v>
      </c>
      <c r="AD245" s="38" t="e">
        <f>#REF!-O245</f>
        <v>#REF!</v>
      </c>
      <c r="AE245" s="68" t="e">
        <f>AD245/#REF!</f>
        <v>#REF!</v>
      </c>
      <c r="AF245" s="69">
        <v>69892.30443370903</v>
      </c>
      <c r="AG245" s="70" t="e">
        <f>#REF!-AF245</f>
        <v>#REF!</v>
      </c>
      <c r="AH245" s="68" t="e">
        <f>AG245/#REF!</f>
        <v>#REF!</v>
      </c>
      <c r="AI245" s="38" t="e">
        <f>#REF!-#REF!</f>
        <v>#REF!</v>
      </c>
      <c r="AJ245" s="68" t="e">
        <f>AI245/#REF!</f>
        <v>#REF!</v>
      </c>
      <c r="AK245" s="38" t="e">
        <f>#REF!-#REF!</f>
        <v>#REF!</v>
      </c>
      <c r="AL245" s="76" t="e">
        <f>AK245/#REF!</f>
        <v>#REF!</v>
      </c>
    </row>
    <row r="246" spans="1:38" s="39" customFormat="1" ht="12.75">
      <c r="A246" s="15" t="s">
        <v>442</v>
      </c>
      <c r="B246" s="15" t="s">
        <v>443</v>
      </c>
      <c r="C246" s="32">
        <v>2487</v>
      </c>
      <c r="D246" s="44">
        <v>3094685.04</v>
      </c>
      <c r="E246" s="34">
        <v>362450</v>
      </c>
      <c r="F246" s="17">
        <f t="shared" si="51"/>
        <v>21234.602550641466</v>
      </c>
      <c r="G246" s="18">
        <f t="shared" si="52"/>
        <v>0.001299206490692902</v>
      </c>
      <c r="H246" s="19">
        <f>$B$543*G246</f>
        <v>121578.08619620257</v>
      </c>
      <c r="I246" s="20">
        <f t="shared" si="53"/>
        <v>8.53823986756794</v>
      </c>
      <c r="J246" s="20">
        <f t="shared" si="54"/>
        <v>-3635.397449358533</v>
      </c>
      <c r="K246" s="20">
        <f t="shared" si="43"/>
        <v>0</v>
      </c>
      <c r="L246" s="20">
        <f t="shared" si="55"/>
        <v>0</v>
      </c>
      <c r="M246" s="21">
        <f>$F$543*L246</f>
        <v>0</v>
      </c>
      <c r="N246" s="21">
        <f t="shared" si="45"/>
        <v>121578.08619620257</v>
      </c>
      <c r="O246" s="21">
        <v>128950.76</v>
      </c>
      <c r="AD246" s="38" t="e">
        <f>#REF!-O246</f>
        <v>#REF!</v>
      </c>
      <c r="AE246" s="68" t="e">
        <f>AD246/#REF!</f>
        <v>#REF!</v>
      </c>
      <c r="AF246" s="69">
        <v>136688.30307809237</v>
      </c>
      <c r="AG246" s="70" t="e">
        <f>#REF!-AF246</f>
        <v>#REF!</v>
      </c>
      <c r="AH246" s="68" t="e">
        <f>AG246/#REF!</f>
        <v>#REF!</v>
      </c>
      <c r="AI246" s="38" t="e">
        <f>#REF!-#REF!</f>
        <v>#REF!</v>
      </c>
      <c r="AJ246" s="68" t="e">
        <f>AI246/#REF!</f>
        <v>#REF!</v>
      </c>
      <c r="AK246" s="38" t="e">
        <f>#REF!-#REF!</f>
        <v>#REF!</v>
      </c>
      <c r="AL246" s="76" t="e">
        <f>AK246/#REF!</f>
        <v>#REF!</v>
      </c>
    </row>
    <row r="247" spans="1:38" s="39" customFormat="1" ht="12.75">
      <c r="A247" s="15" t="s">
        <v>444</v>
      </c>
      <c r="B247" s="15" t="s">
        <v>445</v>
      </c>
      <c r="C247" s="32">
        <v>71</v>
      </c>
      <c r="D247" s="44">
        <v>357272.48</v>
      </c>
      <c r="E247" s="34">
        <v>98100</v>
      </c>
      <c r="F247" s="17">
        <f t="shared" si="51"/>
        <v>258.5764126401631</v>
      </c>
      <c r="G247" s="18">
        <f t="shared" si="52"/>
        <v>1.5820600024936073E-05</v>
      </c>
      <c r="H247" s="19">
        <f>$B$543*G247</f>
        <v>1480.471570367156</v>
      </c>
      <c r="I247" s="20">
        <f t="shared" si="53"/>
        <v>3.6419213047910293</v>
      </c>
      <c r="J247" s="20">
        <f t="shared" si="54"/>
        <v>-451.4235873598369</v>
      </c>
      <c r="K247" s="20">
        <f t="shared" si="43"/>
        <v>0</v>
      </c>
      <c r="L247" s="20">
        <f t="shared" si="55"/>
        <v>0</v>
      </c>
      <c r="M247" s="21">
        <f>$F$543*L247</f>
        <v>0</v>
      </c>
      <c r="N247" s="21">
        <f t="shared" si="45"/>
        <v>1480.471570367156</v>
      </c>
      <c r="O247" s="21">
        <v>2153.3</v>
      </c>
      <c r="AD247" s="38" t="e">
        <f>#REF!-O247</f>
        <v>#REF!</v>
      </c>
      <c r="AE247" s="68" t="e">
        <f>AD247/#REF!</f>
        <v>#REF!</v>
      </c>
      <c r="AF247" s="69">
        <v>1871.4988380903724</v>
      </c>
      <c r="AG247" s="70" t="e">
        <f>#REF!-AF247</f>
        <v>#REF!</v>
      </c>
      <c r="AH247" s="68" t="e">
        <f>AG247/#REF!</f>
        <v>#REF!</v>
      </c>
      <c r="AI247" s="38" t="e">
        <f>#REF!-#REF!</f>
        <v>#REF!</v>
      </c>
      <c r="AJ247" s="68" t="e">
        <f>AI247/#REF!</f>
        <v>#REF!</v>
      </c>
      <c r="AK247" s="38" t="e">
        <f>#REF!-#REF!</f>
        <v>#REF!</v>
      </c>
      <c r="AL247" s="76" t="e">
        <f>AK247/#REF!</f>
        <v>#REF!</v>
      </c>
    </row>
    <row r="248" spans="1:38" s="39" customFormat="1" ht="12.75">
      <c r="A248" s="15" t="s">
        <v>446</v>
      </c>
      <c r="B248" s="15" t="s">
        <v>447</v>
      </c>
      <c r="C248" s="32">
        <v>1934</v>
      </c>
      <c r="D248" s="44">
        <v>3039671.84</v>
      </c>
      <c r="E248" s="34">
        <v>311950</v>
      </c>
      <c r="F248" s="17">
        <f t="shared" si="51"/>
        <v>18845.088439044717</v>
      </c>
      <c r="G248" s="18">
        <f t="shared" si="52"/>
        <v>0.0011530077456970839</v>
      </c>
      <c r="H248" s="19">
        <f>$B$543*G248</f>
        <v>107896.99412330308</v>
      </c>
      <c r="I248" s="20">
        <f t="shared" si="53"/>
        <v>9.7440995031255</v>
      </c>
      <c r="J248" s="20">
        <f t="shared" si="54"/>
        <v>-494.91156095528174</v>
      </c>
      <c r="K248" s="20">
        <f t="shared" si="43"/>
        <v>0</v>
      </c>
      <c r="L248" s="20">
        <f t="shared" si="55"/>
        <v>0</v>
      </c>
      <c r="M248" s="21">
        <f>$F$543*L248</f>
        <v>0</v>
      </c>
      <c r="N248" s="21">
        <f t="shared" si="45"/>
        <v>107896.99412330308</v>
      </c>
      <c r="O248" s="21">
        <v>127018.53</v>
      </c>
      <c r="AD248" s="38" t="e">
        <f>#REF!-O248</f>
        <v>#REF!</v>
      </c>
      <c r="AE248" s="68" t="e">
        <f>AD248/#REF!</f>
        <v>#REF!</v>
      </c>
      <c r="AF248" s="69">
        <v>121735.03875414959</v>
      </c>
      <c r="AG248" s="70" t="e">
        <f>#REF!-AF248</f>
        <v>#REF!</v>
      </c>
      <c r="AH248" s="68" t="e">
        <f>AG248/#REF!</f>
        <v>#REF!</v>
      </c>
      <c r="AI248" s="38" t="e">
        <f>#REF!-#REF!</f>
        <v>#REF!</v>
      </c>
      <c r="AJ248" s="68" t="e">
        <f>AI248/#REF!</f>
        <v>#REF!</v>
      </c>
      <c r="AK248" s="38" t="e">
        <f>#REF!-#REF!</f>
        <v>#REF!</v>
      </c>
      <c r="AL248" s="76" t="e">
        <f>AK248/#REF!</f>
        <v>#REF!</v>
      </c>
    </row>
    <row r="249" spans="1:38" s="39" customFormat="1" ht="12.75">
      <c r="A249" s="15" t="s">
        <v>448</v>
      </c>
      <c r="B249" s="15" t="s">
        <v>449</v>
      </c>
      <c r="C249" s="32">
        <v>1690</v>
      </c>
      <c r="D249" s="44">
        <v>2514636.13</v>
      </c>
      <c r="E249" s="34">
        <v>350700</v>
      </c>
      <c r="F249" s="17">
        <f t="shared" si="51"/>
        <v>12117.86444168805</v>
      </c>
      <c r="G249" s="18">
        <f t="shared" si="52"/>
        <v>0.0007414128942810018</v>
      </c>
      <c r="H249" s="19">
        <f>$B$543*G249</f>
        <v>69380.47293759885</v>
      </c>
      <c r="I249" s="20">
        <f t="shared" si="53"/>
        <v>7.1703339891645275</v>
      </c>
      <c r="J249" s="20">
        <f t="shared" si="54"/>
        <v>-4782.135558311948</v>
      </c>
      <c r="K249" s="20">
        <f t="shared" si="43"/>
        <v>0</v>
      </c>
      <c r="L249" s="20">
        <f t="shared" si="55"/>
        <v>0</v>
      </c>
      <c r="M249" s="21">
        <f>$F$543*L249</f>
        <v>0</v>
      </c>
      <c r="N249" s="21">
        <f t="shared" si="45"/>
        <v>69380.47293759885</v>
      </c>
      <c r="O249" s="21">
        <v>80027.22</v>
      </c>
      <c r="AD249" s="38" t="e">
        <f>#REF!-O249</f>
        <v>#REF!</v>
      </c>
      <c r="AE249" s="68" t="e">
        <f>AD249/#REF!</f>
        <v>#REF!</v>
      </c>
      <c r="AF249" s="69">
        <v>81123.85579160918</v>
      </c>
      <c r="AG249" s="70" t="e">
        <f>#REF!-AF249</f>
        <v>#REF!</v>
      </c>
      <c r="AH249" s="68" t="e">
        <f>AG249/#REF!</f>
        <v>#REF!</v>
      </c>
      <c r="AI249" s="38" t="e">
        <f>#REF!-#REF!</f>
        <v>#REF!</v>
      </c>
      <c r="AJ249" s="68" t="e">
        <f>AI249/#REF!</f>
        <v>#REF!</v>
      </c>
      <c r="AK249" s="38" t="e">
        <f>#REF!-#REF!</f>
        <v>#REF!</v>
      </c>
      <c r="AL249" s="76" t="e">
        <f>AK249/#REF!</f>
        <v>#REF!</v>
      </c>
    </row>
    <row r="250" spans="1:38" s="39" customFormat="1" ht="12.75">
      <c r="A250" s="15" t="s">
        <v>450</v>
      </c>
      <c r="B250" s="15" t="s">
        <v>451</v>
      </c>
      <c r="C250" s="32">
        <v>528</v>
      </c>
      <c r="D250" s="44">
        <v>599027</v>
      </c>
      <c r="E250" s="34">
        <v>52450</v>
      </c>
      <c r="F250" s="17">
        <f t="shared" si="51"/>
        <v>6030.243203050524</v>
      </c>
      <c r="G250" s="18">
        <f t="shared" si="52"/>
        <v>0.0003689511537207145</v>
      </c>
      <c r="H250" s="19">
        <f>$B$543*G250</f>
        <v>34525.97834954034</v>
      </c>
      <c r="I250" s="20">
        <f t="shared" si="53"/>
        <v>11.42091515729266</v>
      </c>
      <c r="J250" s="20">
        <f t="shared" si="54"/>
        <v>750.2432030505244</v>
      </c>
      <c r="K250" s="20">
        <f t="shared" si="43"/>
        <v>750.2432030505244</v>
      </c>
      <c r="L250" s="20">
        <f t="shared" si="55"/>
        <v>0.0001993292297973538</v>
      </c>
      <c r="M250" s="21">
        <f>$F$543*L250</f>
        <v>3690.359942542466</v>
      </c>
      <c r="N250" s="21">
        <f t="shared" si="45"/>
        <v>38216.33829208281</v>
      </c>
      <c r="O250" s="21">
        <v>50802.43</v>
      </c>
      <c r="AD250" s="38" t="e">
        <f>#REF!-O250</f>
        <v>#REF!</v>
      </c>
      <c r="AE250" s="68" t="e">
        <f>AD250/#REF!</f>
        <v>#REF!</v>
      </c>
      <c r="AF250" s="69">
        <v>47578.63405169907</v>
      </c>
      <c r="AG250" s="70" t="e">
        <f>#REF!-AF250</f>
        <v>#REF!</v>
      </c>
      <c r="AH250" s="68" t="e">
        <f>AG250/#REF!</f>
        <v>#REF!</v>
      </c>
      <c r="AI250" s="38" t="e">
        <f>#REF!-#REF!</f>
        <v>#REF!</v>
      </c>
      <c r="AJ250" s="68" t="e">
        <f>AI250/#REF!</f>
        <v>#REF!</v>
      </c>
      <c r="AK250" s="38" t="e">
        <f>#REF!-#REF!</f>
        <v>#REF!</v>
      </c>
      <c r="AL250" s="76" t="e">
        <f>AK250/#REF!</f>
        <v>#REF!</v>
      </c>
    </row>
    <row r="251" spans="1:38" s="39" customFormat="1" ht="12.75">
      <c r="A251" s="15" t="s">
        <v>452</v>
      </c>
      <c r="B251" s="15" t="s">
        <v>453</v>
      </c>
      <c r="C251" s="32">
        <v>914</v>
      </c>
      <c r="D251" s="44">
        <v>1826508.25</v>
      </c>
      <c r="E251" s="34">
        <v>728850</v>
      </c>
      <c r="F251" s="17">
        <f t="shared" si="51"/>
        <v>2290.4967284077657</v>
      </c>
      <c r="G251" s="18">
        <f t="shared" si="52"/>
        <v>0.00014014051872933834</v>
      </c>
      <c r="H251" s="19">
        <f>$B$543*G251</f>
        <v>13114.170986452817</v>
      </c>
      <c r="I251" s="20">
        <f t="shared" si="53"/>
        <v>2.5060139260478835</v>
      </c>
      <c r="J251" s="20">
        <f t="shared" si="54"/>
        <v>-6849.503271592235</v>
      </c>
      <c r="K251" s="20">
        <f aca="true" t="shared" si="56" ref="K251:K314">IF(J251&gt;0,J251,0)</f>
        <v>0</v>
      </c>
      <c r="L251" s="20">
        <f t="shared" si="55"/>
        <v>0</v>
      </c>
      <c r="M251" s="21">
        <f>$F$543*L251</f>
        <v>0</v>
      </c>
      <c r="N251" s="21">
        <f t="shared" si="45"/>
        <v>13114.170986452817</v>
      </c>
      <c r="O251" s="21">
        <v>21346.91</v>
      </c>
      <c r="AD251" s="38" t="e">
        <f>#REF!-O251</f>
        <v>#REF!</v>
      </c>
      <c r="AE251" s="68" t="e">
        <f>AD251/#REF!</f>
        <v>#REF!</v>
      </c>
      <c r="AF251" s="69">
        <v>16528.932990674904</v>
      </c>
      <c r="AG251" s="70" t="e">
        <f>#REF!-AF251</f>
        <v>#REF!</v>
      </c>
      <c r="AH251" s="68" t="e">
        <f>AG251/#REF!</f>
        <v>#REF!</v>
      </c>
      <c r="AI251" s="38" t="e">
        <f>#REF!-#REF!</f>
        <v>#REF!</v>
      </c>
      <c r="AJ251" s="68" t="e">
        <f>AI251/#REF!</f>
        <v>#REF!</v>
      </c>
      <c r="AK251" s="38" t="e">
        <f>#REF!-#REF!</f>
        <v>#REF!</v>
      </c>
      <c r="AL251" s="76" t="e">
        <f>AK251/#REF!</f>
        <v>#REF!</v>
      </c>
    </row>
    <row r="252" spans="1:38" s="39" customFormat="1" ht="12.75">
      <c r="A252" s="15" t="s">
        <v>454</v>
      </c>
      <c r="B252" s="15" t="s">
        <v>455</v>
      </c>
      <c r="C252" s="32">
        <v>692</v>
      </c>
      <c r="D252" s="44">
        <v>2173302</v>
      </c>
      <c r="E252" s="34">
        <v>714850</v>
      </c>
      <c r="F252" s="17">
        <f t="shared" si="51"/>
        <v>2103.83294956984</v>
      </c>
      <c r="G252" s="18">
        <f t="shared" si="52"/>
        <v>0.0001287197825763948</v>
      </c>
      <c r="H252" s="19">
        <f>$B$543*G252</f>
        <v>12045.433064980361</v>
      </c>
      <c r="I252" s="20">
        <f t="shared" si="53"/>
        <v>3.040221025389942</v>
      </c>
      <c r="J252" s="20">
        <f t="shared" si="54"/>
        <v>-4816.16705043016</v>
      </c>
      <c r="K252" s="20">
        <f t="shared" si="56"/>
        <v>0</v>
      </c>
      <c r="L252" s="20">
        <f t="shared" si="55"/>
        <v>0</v>
      </c>
      <c r="M252" s="21">
        <f>$F$543*L252</f>
        <v>0</v>
      </c>
      <c r="N252" s="21">
        <f t="shared" si="45"/>
        <v>12045.433064980361</v>
      </c>
      <c r="O252" s="21">
        <v>13679.27</v>
      </c>
      <c r="AD252" s="38" t="e">
        <f>#REF!-O252</f>
        <v>#REF!</v>
      </c>
      <c r="AE252" s="68" t="e">
        <f>AD252/#REF!</f>
        <v>#REF!</v>
      </c>
      <c r="AF252" s="69">
        <v>14054.817810930777</v>
      </c>
      <c r="AG252" s="70" t="e">
        <f>#REF!-AF252</f>
        <v>#REF!</v>
      </c>
      <c r="AH252" s="68" t="e">
        <f>AG252/#REF!</f>
        <v>#REF!</v>
      </c>
      <c r="AI252" s="38" t="e">
        <f>#REF!-#REF!</f>
        <v>#REF!</v>
      </c>
      <c r="AJ252" s="68" t="e">
        <f>AI252/#REF!</f>
        <v>#REF!</v>
      </c>
      <c r="AK252" s="38" t="e">
        <f>#REF!-#REF!</f>
        <v>#REF!</v>
      </c>
      <c r="AL252" s="76" t="e">
        <f>AK252/#REF!</f>
        <v>#REF!</v>
      </c>
    </row>
    <row r="253" spans="1:38" s="39" customFormat="1" ht="12.75">
      <c r="A253" s="15" t="s">
        <v>456</v>
      </c>
      <c r="B253" s="15" t="s">
        <v>457</v>
      </c>
      <c r="C253" s="32">
        <v>5039</v>
      </c>
      <c r="D253" s="44">
        <v>5615242.74</v>
      </c>
      <c r="E253" s="34">
        <v>506600</v>
      </c>
      <c r="F253" s="17">
        <f t="shared" si="51"/>
        <v>55853.1546917884</v>
      </c>
      <c r="G253" s="18">
        <f t="shared" si="52"/>
        <v>0.0034172893478081187</v>
      </c>
      <c r="H253" s="19">
        <f>$B$543*G253</f>
        <v>319785.57824445615</v>
      </c>
      <c r="I253" s="20">
        <f t="shared" si="53"/>
        <v>11.08417437820766</v>
      </c>
      <c r="J253" s="20">
        <f t="shared" si="54"/>
        <v>5463.154691788398</v>
      </c>
      <c r="K253" s="20">
        <f t="shared" si="56"/>
        <v>5463.154691788398</v>
      </c>
      <c r="L253" s="20">
        <f t="shared" si="55"/>
        <v>0.0014514845486772719</v>
      </c>
      <c r="M253" s="21">
        <f>$F$543*L253</f>
        <v>26872.628972196253</v>
      </c>
      <c r="N253" s="21">
        <f t="shared" si="45"/>
        <v>346658.2072166524</v>
      </c>
      <c r="O253" s="21">
        <v>384054.65</v>
      </c>
      <c r="AD253" s="38" t="e">
        <f>#REF!-O253</f>
        <v>#REF!</v>
      </c>
      <c r="AE253" s="68" t="e">
        <f>AD253/#REF!</f>
        <v>#REF!</v>
      </c>
      <c r="AF253" s="69">
        <v>385993.0195857533</v>
      </c>
      <c r="AG253" s="70" t="e">
        <f>#REF!-AF253</f>
        <v>#REF!</v>
      </c>
      <c r="AH253" s="68" t="e">
        <f>AG253/#REF!</f>
        <v>#REF!</v>
      </c>
      <c r="AI253" s="38" t="e">
        <f>#REF!-#REF!</f>
        <v>#REF!</v>
      </c>
      <c r="AJ253" s="68" t="e">
        <f>AI253/#REF!</f>
        <v>#REF!</v>
      </c>
      <c r="AK253" s="38" t="e">
        <f>#REF!-#REF!</f>
        <v>#REF!</v>
      </c>
      <c r="AL253" s="76" t="e">
        <f>AK253/#REF!</f>
        <v>#REF!</v>
      </c>
    </row>
    <row r="254" spans="1:38" s="39" customFormat="1" ht="12.75">
      <c r="A254" s="15" t="s">
        <v>458</v>
      </c>
      <c r="B254" s="15" t="s">
        <v>459</v>
      </c>
      <c r="C254" s="32">
        <v>782</v>
      </c>
      <c r="D254" s="44">
        <v>1436817.9</v>
      </c>
      <c r="E254" s="34">
        <v>240500</v>
      </c>
      <c r="F254" s="17">
        <f t="shared" si="51"/>
        <v>4671.898535550935</v>
      </c>
      <c r="G254" s="18">
        <f t="shared" si="52"/>
        <v>0.00028584292485677246</v>
      </c>
      <c r="H254" s="19">
        <f>$B$543*G254</f>
        <v>26748.816301153965</v>
      </c>
      <c r="I254" s="20">
        <f t="shared" si="53"/>
        <v>5.974294802494802</v>
      </c>
      <c r="J254" s="20">
        <f t="shared" si="54"/>
        <v>-3148.101464449065</v>
      </c>
      <c r="K254" s="20">
        <f t="shared" si="56"/>
        <v>0</v>
      </c>
      <c r="L254" s="20">
        <f t="shared" si="55"/>
        <v>0</v>
      </c>
      <c r="M254" s="21">
        <f>$F$543*L254</f>
        <v>0</v>
      </c>
      <c r="N254" s="21">
        <f t="shared" si="45"/>
        <v>26748.816301153965</v>
      </c>
      <c r="O254" s="21">
        <v>30202.17</v>
      </c>
      <c r="AD254" s="38" t="e">
        <f>#REF!-O254</f>
        <v>#REF!</v>
      </c>
      <c r="AE254" s="68" t="e">
        <f>AD254/#REF!</f>
        <v>#REF!</v>
      </c>
      <c r="AF254" s="69">
        <v>33644.573120439985</v>
      </c>
      <c r="AG254" s="70" t="e">
        <f>#REF!-AF254</f>
        <v>#REF!</v>
      </c>
      <c r="AH254" s="68" t="e">
        <f>AG254/#REF!</f>
        <v>#REF!</v>
      </c>
      <c r="AI254" s="38" t="e">
        <f>#REF!-#REF!</f>
        <v>#REF!</v>
      </c>
      <c r="AJ254" s="68" t="e">
        <f>AI254/#REF!</f>
        <v>#REF!</v>
      </c>
      <c r="AK254" s="38" t="e">
        <f>#REF!-#REF!</f>
        <v>#REF!</v>
      </c>
      <c r="AL254" s="76" t="e">
        <f>AK254/#REF!</f>
        <v>#REF!</v>
      </c>
    </row>
    <row r="255" spans="1:38" s="39" customFormat="1" ht="12.75">
      <c r="A255" s="15" t="s">
        <v>460</v>
      </c>
      <c r="B255" s="15" t="s">
        <v>461</v>
      </c>
      <c r="C255" s="32">
        <v>2236</v>
      </c>
      <c r="D255" s="44">
        <v>1653336.65</v>
      </c>
      <c r="E255" s="34">
        <v>177000</v>
      </c>
      <c r="F255" s="17">
        <f t="shared" si="51"/>
        <v>20886.21892316384</v>
      </c>
      <c r="G255" s="18">
        <f t="shared" si="52"/>
        <v>0.0012778911743835605</v>
      </c>
      <c r="H255" s="19">
        <f>$B$543*G255</f>
        <v>119583.42608472612</v>
      </c>
      <c r="I255" s="20">
        <f t="shared" si="53"/>
        <v>9.340885028248588</v>
      </c>
      <c r="J255" s="20">
        <f t="shared" si="54"/>
        <v>-1473.7810768361583</v>
      </c>
      <c r="K255" s="20">
        <f t="shared" si="56"/>
        <v>0</v>
      </c>
      <c r="L255" s="20">
        <f t="shared" si="55"/>
        <v>0</v>
      </c>
      <c r="M255" s="21">
        <f>$F$543*L255</f>
        <v>0</v>
      </c>
      <c r="N255" s="21">
        <f t="shared" si="45"/>
        <v>119583.42608472612</v>
      </c>
      <c r="O255" s="21">
        <v>152001.28</v>
      </c>
      <c r="AD255" s="38" t="e">
        <f>#REF!-O255</f>
        <v>#REF!</v>
      </c>
      <c r="AE255" s="68" t="e">
        <f>AD255/#REF!</f>
        <v>#REF!</v>
      </c>
      <c r="AF255" s="69">
        <v>138021.9381256752</v>
      </c>
      <c r="AG255" s="70" t="e">
        <f>#REF!-AF255</f>
        <v>#REF!</v>
      </c>
      <c r="AH255" s="68" t="e">
        <f>AG255/#REF!</f>
        <v>#REF!</v>
      </c>
      <c r="AI255" s="38" t="e">
        <f>#REF!-#REF!</f>
        <v>#REF!</v>
      </c>
      <c r="AJ255" s="68" t="e">
        <f>AI255/#REF!</f>
        <v>#REF!</v>
      </c>
      <c r="AK255" s="38" t="e">
        <f>#REF!-#REF!</f>
        <v>#REF!</v>
      </c>
      <c r="AL255" s="76" t="e">
        <f>AK255/#REF!</f>
        <v>#REF!</v>
      </c>
    </row>
    <row r="256" spans="1:38" s="39" customFormat="1" ht="12.75">
      <c r="A256" s="15" t="s">
        <v>462</v>
      </c>
      <c r="B256" s="15" t="s">
        <v>463</v>
      </c>
      <c r="C256" s="32">
        <v>3827</v>
      </c>
      <c r="D256" s="44">
        <v>5890882.13</v>
      </c>
      <c r="E256" s="34">
        <v>463900</v>
      </c>
      <c r="F256" s="17">
        <f t="shared" si="51"/>
        <v>48597.555316900194</v>
      </c>
      <c r="G256" s="18">
        <f t="shared" si="52"/>
        <v>0.0029733666617469496</v>
      </c>
      <c r="H256" s="19">
        <f>$B$543*G256</f>
        <v>278243.8595284342</v>
      </c>
      <c r="I256" s="20">
        <f t="shared" si="53"/>
        <v>12.698603427462816</v>
      </c>
      <c r="J256" s="20">
        <f t="shared" si="54"/>
        <v>10327.555316900196</v>
      </c>
      <c r="K256" s="20">
        <f t="shared" si="56"/>
        <v>10327.555316900196</v>
      </c>
      <c r="L256" s="20">
        <f t="shared" si="55"/>
        <v>0.0027438884332933425</v>
      </c>
      <c r="M256" s="21">
        <f>$F$543*L256</f>
        <v>50800.05562318078</v>
      </c>
      <c r="N256" s="21">
        <f t="shared" si="45"/>
        <v>329043.9151516149</v>
      </c>
      <c r="O256" s="21">
        <v>482403.02</v>
      </c>
      <c r="AD256" s="38" t="e">
        <f>#REF!-O256</f>
        <v>#REF!</v>
      </c>
      <c r="AE256" s="68" t="e">
        <f>AD256/#REF!</f>
        <v>#REF!</v>
      </c>
      <c r="AF256" s="69">
        <v>417095.203048644</v>
      </c>
      <c r="AG256" s="70" t="e">
        <f>#REF!-AF256</f>
        <v>#REF!</v>
      </c>
      <c r="AH256" s="68" t="e">
        <f>AG256/#REF!</f>
        <v>#REF!</v>
      </c>
      <c r="AI256" s="38" t="e">
        <f>#REF!-#REF!</f>
        <v>#REF!</v>
      </c>
      <c r="AJ256" s="68" t="e">
        <f>AI256/#REF!</f>
        <v>#REF!</v>
      </c>
      <c r="AK256" s="38" t="e">
        <f>#REF!-#REF!</f>
        <v>#REF!</v>
      </c>
      <c r="AL256" s="76" t="e">
        <f>AK256/#REF!</f>
        <v>#REF!</v>
      </c>
    </row>
    <row r="257" spans="1:38" s="39" customFormat="1" ht="12.75">
      <c r="A257" s="15"/>
      <c r="B257" s="15"/>
      <c r="C257" s="27"/>
      <c r="D257" s="29"/>
      <c r="E257" s="16"/>
      <c r="F257" s="17"/>
      <c r="G257" s="18"/>
      <c r="H257" s="19">
        <f>$B$543*G257</f>
        <v>0</v>
      </c>
      <c r="I257" s="20"/>
      <c r="J257" s="20"/>
      <c r="K257" s="20">
        <f t="shared" si="56"/>
        <v>0</v>
      </c>
      <c r="L257" s="20"/>
      <c r="M257" s="21">
        <f>$F$543*L257</f>
        <v>0</v>
      </c>
      <c r="N257" s="21">
        <f t="shared" si="45"/>
        <v>0</v>
      </c>
      <c r="O257" s="21"/>
      <c r="AD257" s="38" t="e">
        <f>#REF!-O257</f>
        <v>#REF!</v>
      </c>
      <c r="AE257" s="68" t="e">
        <f>AD257/#REF!</f>
        <v>#REF!</v>
      </c>
      <c r="AF257" s="69"/>
      <c r="AG257" s="70" t="e">
        <f>#REF!-AF257</f>
        <v>#REF!</v>
      </c>
      <c r="AH257" s="68" t="e">
        <f>AG257/#REF!</f>
        <v>#REF!</v>
      </c>
      <c r="AI257" s="38" t="e">
        <f>#REF!-#REF!</f>
        <v>#REF!</v>
      </c>
      <c r="AJ257" s="68"/>
      <c r="AK257" s="38" t="e">
        <f>#REF!-#REF!</f>
        <v>#REF!</v>
      </c>
      <c r="AL257" s="76" t="e">
        <f>AK257/#REF!</f>
        <v>#REF!</v>
      </c>
    </row>
    <row r="258" spans="1:38" s="39" customFormat="1" ht="12.75">
      <c r="A258" s="2" t="s">
        <v>995</v>
      </c>
      <c r="B258" s="15"/>
      <c r="C258" s="15"/>
      <c r="D258" s="16"/>
      <c r="E258" s="16"/>
      <c r="F258" s="17"/>
      <c r="G258" s="18"/>
      <c r="H258" s="19">
        <f>$B$543*G258</f>
        <v>0</v>
      </c>
      <c r="I258" s="20"/>
      <c r="J258" s="20"/>
      <c r="K258" s="20">
        <f t="shared" si="56"/>
        <v>0</v>
      </c>
      <c r="L258" s="20"/>
      <c r="M258" s="21">
        <f>$F$543*L258</f>
        <v>0</v>
      </c>
      <c r="N258" s="21">
        <f t="shared" si="45"/>
        <v>0</v>
      </c>
      <c r="O258" s="21"/>
      <c r="AD258" s="38" t="e">
        <f>#REF!-O258</f>
        <v>#REF!</v>
      </c>
      <c r="AE258" s="68" t="e">
        <f>AD258/#REF!</f>
        <v>#REF!</v>
      </c>
      <c r="AF258" s="69"/>
      <c r="AG258" s="70" t="e">
        <f>#REF!-AF258</f>
        <v>#REF!</v>
      </c>
      <c r="AH258" s="68" t="e">
        <f>AG258/#REF!</f>
        <v>#REF!</v>
      </c>
      <c r="AI258" s="38" t="e">
        <f>#REF!-#REF!</f>
        <v>#REF!</v>
      </c>
      <c r="AJ258" s="68"/>
      <c r="AK258" s="38" t="e">
        <f>#REF!-#REF!</f>
        <v>#REF!</v>
      </c>
      <c r="AL258" s="76" t="e">
        <f>AK258/#REF!</f>
        <v>#REF!</v>
      </c>
    </row>
    <row r="259" spans="1:38" s="39" customFormat="1" ht="12.75">
      <c r="A259" s="15" t="s">
        <v>464</v>
      </c>
      <c r="B259" s="15" t="s">
        <v>465</v>
      </c>
      <c r="C259" s="32">
        <v>902</v>
      </c>
      <c r="D259" s="44">
        <v>820994</v>
      </c>
      <c r="E259" s="34">
        <v>83000</v>
      </c>
      <c r="F259" s="17">
        <f aca="true" t="shared" si="57" ref="F259:F294">D259/E259*C259</f>
        <v>8922.12756626506</v>
      </c>
      <c r="G259" s="18">
        <f aca="true" t="shared" si="58" ref="G259:G294">F259/$F$533</f>
        <v>0.0005458866497377161</v>
      </c>
      <c r="H259" s="19">
        <f>$B$543*G259</f>
        <v>51083.3763767394</v>
      </c>
      <c r="I259" s="20">
        <f aca="true" t="shared" si="59" ref="I259:I294">D259/E259</f>
        <v>9.891493975903614</v>
      </c>
      <c r="J259" s="20">
        <f aca="true" t="shared" si="60" ref="J259:J294">(I259-10)*C259</f>
        <v>-97.87243373493976</v>
      </c>
      <c r="K259" s="20">
        <f t="shared" si="56"/>
        <v>0</v>
      </c>
      <c r="L259" s="20">
        <f aca="true" t="shared" si="61" ref="L259:L294">K259/$K$533</f>
        <v>0</v>
      </c>
      <c r="M259" s="21">
        <f>$F$543*L259</f>
        <v>0</v>
      </c>
      <c r="N259" s="21">
        <f t="shared" si="45"/>
        <v>51083.3763767394</v>
      </c>
      <c r="O259" s="21">
        <v>74015.36</v>
      </c>
      <c r="AD259" s="38" t="e">
        <f>#REF!-O259</f>
        <v>#REF!</v>
      </c>
      <c r="AE259" s="68" t="e">
        <f>AD259/#REF!</f>
        <v>#REF!</v>
      </c>
      <c r="AF259" s="69">
        <v>66669.98301630815</v>
      </c>
      <c r="AG259" s="70" t="e">
        <f>#REF!-AF259</f>
        <v>#REF!</v>
      </c>
      <c r="AH259" s="68" t="e">
        <f>AG259/#REF!</f>
        <v>#REF!</v>
      </c>
      <c r="AI259" s="38" t="e">
        <f>#REF!-#REF!</f>
        <v>#REF!</v>
      </c>
      <c r="AJ259" s="68" t="e">
        <f>AI259/#REF!</f>
        <v>#REF!</v>
      </c>
      <c r="AK259" s="38" t="e">
        <f>#REF!-#REF!</f>
        <v>#REF!</v>
      </c>
      <c r="AL259" s="76" t="e">
        <f>AK259/#REF!</f>
        <v>#REF!</v>
      </c>
    </row>
    <row r="260" spans="1:38" s="39" customFormat="1" ht="12.75">
      <c r="A260" s="15" t="s">
        <v>466</v>
      </c>
      <c r="B260" s="15" t="s">
        <v>467</v>
      </c>
      <c r="C260" s="32">
        <v>2539</v>
      </c>
      <c r="D260" s="44">
        <v>3841733.64</v>
      </c>
      <c r="E260" s="34">
        <v>435200</v>
      </c>
      <c r="F260" s="17">
        <f t="shared" si="57"/>
        <v>22413.055404319854</v>
      </c>
      <c r="G260" s="18">
        <f t="shared" si="58"/>
        <v>0.0013713083156657588</v>
      </c>
      <c r="H260" s="19">
        <f>$B$543*G260</f>
        <v>128325.28300767967</v>
      </c>
      <c r="I260" s="20">
        <f t="shared" si="59"/>
        <v>8.827512959558824</v>
      </c>
      <c r="J260" s="20">
        <f t="shared" si="60"/>
        <v>-2976.944595680146</v>
      </c>
      <c r="K260" s="20">
        <f t="shared" si="56"/>
        <v>0</v>
      </c>
      <c r="L260" s="20">
        <f t="shared" si="61"/>
        <v>0</v>
      </c>
      <c r="M260" s="21">
        <f>$F$543*L260</f>
        <v>0</v>
      </c>
      <c r="N260" s="21">
        <f t="shared" si="45"/>
        <v>128325.28300767967</v>
      </c>
      <c r="O260" s="21">
        <v>185709.2</v>
      </c>
      <c r="AD260" s="38" t="e">
        <f>#REF!-O260</f>
        <v>#REF!</v>
      </c>
      <c r="AE260" s="68" t="e">
        <f>AD260/#REF!</f>
        <v>#REF!</v>
      </c>
      <c r="AF260" s="69">
        <v>152806.7567641636</v>
      </c>
      <c r="AG260" s="70" t="e">
        <f>#REF!-AF260</f>
        <v>#REF!</v>
      </c>
      <c r="AH260" s="68" t="e">
        <f>AG260/#REF!</f>
        <v>#REF!</v>
      </c>
      <c r="AI260" s="38" t="e">
        <f>#REF!-#REF!</f>
        <v>#REF!</v>
      </c>
      <c r="AJ260" s="68" t="e">
        <f>AI260/#REF!</f>
        <v>#REF!</v>
      </c>
      <c r="AK260" s="38" t="e">
        <f>#REF!-#REF!</f>
        <v>#REF!</v>
      </c>
      <c r="AL260" s="76" t="e">
        <f>AK260/#REF!</f>
        <v>#REF!</v>
      </c>
    </row>
    <row r="261" spans="1:38" s="39" customFormat="1" ht="12.75">
      <c r="A261" s="15" t="s">
        <v>468</v>
      </c>
      <c r="B261" s="15" t="s">
        <v>469</v>
      </c>
      <c r="C261" s="32">
        <v>1432</v>
      </c>
      <c r="D261" s="44">
        <v>1699229</v>
      </c>
      <c r="E261" s="34">
        <v>168550</v>
      </c>
      <c r="F261" s="17">
        <f t="shared" si="57"/>
        <v>14436.64151883714</v>
      </c>
      <c r="G261" s="18">
        <f t="shared" si="58"/>
        <v>0.0008832837026428473</v>
      </c>
      <c r="H261" s="19">
        <f>$B$543*G261</f>
        <v>82656.56222079074</v>
      </c>
      <c r="I261" s="20">
        <f t="shared" si="59"/>
        <v>10.081453574606941</v>
      </c>
      <c r="J261" s="20">
        <f t="shared" si="60"/>
        <v>116.64151883714003</v>
      </c>
      <c r="K261" s="20">
        <f t="shared" si="56"/>
        <v>116.64151883714003</v>
      </c>
      <c r="L261" s="20">
        <f t="shared" si="61"/>
        <v>3.099003632110867E-05</v>
      </c>
      <c r="M261" s="21">
        <f>$F$543*L261</f>
        <v>573.7462025696032</v>
      </c>
      <c r="N261" s="21">
        <f t="shared" si="45"/>
        <v>83230.30842336034</v>
      </c>
      <c r="O261" s="21">
        <v>110235.84</v>
      </c>
      <c r="AD261" s="38" t="e">
        <f>#REF!-O261</f>
        <v>#REF!</v>
      </c>
      <c r="AE261" s="68" t="e">
        <f>AD261/#REF!</f>
        <v>#REF!</v>
      </c>
      <c r="AF261" s="69">
        <v>103930.46722739037</v>
      </c>
      <c r="AG261" s="70" t="e">
        <f>#REF!-AF261</f>
        <v>#REF!</v>
      </c>
      <c r="AH261" s="68" t="e">
        <f>AG261/#REF!</f>
        <v>#REF!</v>
      </c>
      <c r="AI261" s="38" t="e">
        <f>#REF!-#REF!</f>
        <v>#REF!</v>
      </c>
      <c r="AJ261" s="68" t="e">
        <f>AI261/#REF!</f>
        <v>#REF!</v>
      </c>
      <c r="AK261" s="38" t="e">
        <f>#REF!-#REF!</f>
        <v>#REF!</v>
      </c>
      <c r="AL261" s="76" t="e">
        <f>AK261/#REF!</f>
        <v>#REF!</v>
      </c>
    </row>
    <row r="262" spans="1:38" s="39" customFormat="1" ht="12.75">
      <c r="A262" s="15" t="s">
        <v>470</v>
      </c>
      <c r="B262" s="15" t="s">
        <v>471</v>
      </c>
      <c r="C262" s="32">
        <v>1813</v>
      </c>
      <c r="D262" s="44">
        <v>1799338</v>
      </c>
      <c r="E262" s="34">
        <v>127000</v>
      </c>
      <c r="F262" s="17">
        <f t="shared" si="57"/>
        <v>25686.612551181104</v>
      </c>
      <c r="G262" s="18">
        <f t="shared" si="58"/>
        <v>0.0015715958738017502</v>
      </c>
      <c r="H262" s="19">
        <f>$B$543*G262</f>
        <v>147067.93722125096</v>
      </c>
      <c r="I262" s="20">
        <f t="shared" si="59"/>
        <v>14.168015748031497</v>
      </c>
      <c r="J262" s="20">
        <f t="shared" si="60"/>
        <v>7556.612551181103</v>
      </c>
      <c r="K262" s="20">
        <f t="shared" si="56"/>
        <v>7556.612551181103</v>
      </c>
      <c r="L262" s="20">
        <f t="shared" si="61"/>
        <v>0.002007687312033547</v>
      </c>
      <c r="M262" s="21">
        <f>$F$543*L262</f>
        <v>37170.10716898741</v>
      </c>
      <c r="N262" s="21">
        <f t="shared" si="45"/>
        <v>184238.04439023836</v>
      </c>
      <c r="O262" s="21">
        <v>215038.41</v>
      </c>
      <c r="AD262" s="38" t="e">
        <f>#REF!-O262</f>
        <v>#REF!</v>
      </c>
      <c r="AE262" s="68" t="e">
        <f>AD262/#REF!</f>
        <v>#REF!</v>
      </c>
      <c r="AF262" s="69">
        <v>242502.46355452153</v>
      </c>
      <c r="AG262" s="70" t="e">
        <f>#REF!-AF262</f>
        <v>#REF!</v>
      </c>
      <c r="AH262" s="68" t="e">
        <f>AG262/#REF!</f>
        <v>#REF!</v>
      </c>
      <c r="AI262" s="38" t="e">
        <f>#REF!-#REF!</f>
        <v>#REF!</v>
      </c>
      <c r="AJ262" s="68" t="e">
        <f>AI262/#REF!</f>
        <v>#REF!</v>
      </c>
      <c r="AK262" s="38" t="e">
        <f>#REF!-#REF!</f>
        <v>#REF!</v>
      </c>
      <c r="AL262" s="76" t="e">
        <f>AK262/#REF!</f>
        <v>#REF!</v>
      </c>
    </row>
    <row r="263" spans="1:38" s="39" customFormat="1" ht="12.75">
      <c r="A263" s="15" t="s">
        <v>472</v>
      </c>
      <c r="B263" s="15" t="s">
        <v>473</v>
      </c>
      <c r="C263" s="32">
        <v>137</v>
      </c>
      <c r="D263" s="44">
        <v>228592</v>
      </c>
      <c r="E263" s="34">
        <v>25850</v>
      </c>
      <c r="F263" s="17">
        <f t="shared" si="57"/>
        <v>1211.4933849129593</v>
      </c>
      <c r="G263" s="18">
        <f t="shared" si="58"/>
        <v>7.412335904836058E-05</v>
      </c>
      <c r="H263" s="19">
        <f>$B$543*G263</f>
        <v>6936.369391694949</v>
      </c>
      <c r="I263" s="20">
        <f t="shared" si="59"/>
        <v>8.84301740812379</v>
      </c>
      <c r="J263" s="20">
        <f t="shared" si="60"/>
        <v>-158.5066150870407</v>
      </c>
      <c r="K263" s="20">
        <f t="shared" si="56"/>
        <v>0</v>
      </c>
      <c r="L263" s="20">
        <f t="shared" si="61"/>
        <v>0</v>
      </c>
      <c r="M263" s="21">
        <f>$F$543*L263</f>
        <v>0</v>
      </c>
      <c r="N263" s="21">
        <f t="shared" si="45"/>
        <v>6936.369391694949</v>
      </c>
      <c r="O263" s="21">
        <v>7180.38</v>
      </c>
      <c r="AD263" s="38" t="e">
        <f>#REF!-O263</f>
        <v>#REF!</v>
      </c>
      <c r="AE263" s="68" t="e">
        <f>AD263/#REF!</f>
        <v>#REF!</v>
      </c>
      <c r="AF263" s="69">
        <v>8392.189111094634</v>
      </c>
      <c r="AG263" s="70" t="e">
        <f>#REF!-AF263</f>
        <v>#REF!</v>
      </c>
      <c r="AH263" s="68" t="e">
        <f>AG263/#REF!</f>
        <v>#REF!</v>
      </c>
      <c r="AI263" s="38" t="e">
        <f>#REF!-#REF!</f>
        <v>#REF!</v>
      </c>
      <c r="AJ263" s="68" t="e">
        <f>AI263/#REF!</f>
        <v>#REF!</v>
      </c>
      <c r="AK263" s="38" t="e">
        <f>#REF!-#REF!</f>
        <v>#REF!</v>
      </c>
      <c r="AL263" s="76" t="e">
        <f>AK263/#REF!</f>
        <v>#REF!</v>
      </c>
    </row>
    <row r="264" spans="1:38" s="39" customFormat="1" ht="12.75">
      <c r="A264" s="15" t="s">
        <v>474</v>
      </c>
      <c r="B264" s="15" t="s">
        <v>475</v>
      </c>
      <c r="C264" s="32">
        <v>1150</v>
      </c>
      <c r="D264" s="44">
        <v>636199.35</v>
      </c>
      <c r="E264" s="34">
        <v>58000</v>
      </c>
      <c r="F264" s="17">
        <f t="shared" si="57"/>
        <v>12614.297456896551</v>
      </c>
      <c r="G264" s="18">
        <f t="shared" si="58"/>
        <v>0.0007717863846260635</v>
      </c>
      <c r="H264" s="19">
        <f>$B$543*G264</f>
        <v>72222.78542118412</v>
      </c>
      <c r="I264" s="20">
        <f t="shared" si="59"/>
        <v>10.968954310344827</v>
      </c>
      <c r="J264" s="20">
        <f t="shared" si="60"/>
        <v>1114.2974568965515</v>
      </c>
      <c r="K264" s="20">
        <f t="shared" si="56"/>
        <v>1114.2974568965515</v>
      </c>
      <c r="L264" s="20">
        <f t="shared" si="61"/>
        <v>0.0002960534036765965</v>
      </c>
      <c r="M264" s="21">
        <f>$F$543*L264</f>
        <v>5481.100904730281</v>
      </c>
      <c r="N264" s="21">
        <f aca="true" t="shared" si="62" ref="N264:N327">H264+M264</f>
        <v>77703.8863259144</v>
      </c>
      <c r="O264" s="21">
        <v>109839.06</v>
      </c>
      <c r="AD264" s="38" t="e">
        <f>#REF!-O264</f>
        <v>#REF!</v>
      </c>
      <c r="AE264" s="68" t="e">
        <f>AD264/#REF!</f>
        <v>#REF!</v>
      </c>
      <c r="AF264" s="69">
        <v>100086.36711318661</v>
      </c>
      <c r="AG264" s="70" t="e">
        <f>#REF!-AF264</f>
        <v>#REF!</v>
      </c>
      <c r="AH264" s="68" t="e">
        <f>AG264/#REF!</f>
        <v>#REF!</v>
      </c>
      <c r="AI264" s="38" t="e">
        <f>#REF!-#REF!</f>
        <v>#REF!</v>
      </c>
      <c r="AJ264" s="68" t="e">
        <f>AI264/#REF!</f>
        <v>#REF!</v>
      </c>
      <c r="AK264" s="38" t="e">
        <f>#REF!-#REF!</f>
        <v>#REF!</v>
      </c>
      <c r="AL264" s="76" t="e">
        <f>AK264/#REF!</f>
        <v>#REF!</v>
      </c>
    </row>
    <row r="265" spans="1:38" s="39" customFormat="1" ht="12.75">
      <c r="A265" s="15" t="s">
        <v>476</v>
      </c>
      <c r="B265" s="15" t="s">
        <v>477</v>
      </c>
      <c r="C265" s="32">
        <v>1097</v>
      </c>
      <c r="D265" s="44">
        <v>2840981.11</v>
      </c>
      <c r="E265" s="34">
        <v>291000</v>
      </c>
      <c r="F265" s="17">
        <f t="shared" si="57"/>
        <v>10709.81538718213</v>
      </c>
      <c r="G265" s="18">
        <f t="shared" si="58"/>
        <v>0.0006552635789610956</v>
      </c>
      <c r="H265" s="19">
        <f>$B$543*G265</f>
        <v>61318.72989772119</v>
      </c>
      <c r="I265" s="20">
        <f t="shared" si="59"/>
        <v>9.762821683848797</v>
      </c>
      <c r="J265" s="20">
        <f t="shared" si="60"/>
        <v>-260.18461281786983</v>
      </c>
      <c r="K265" s="20">
        <f t="shared" si="56"/>
        <v>0</v>
      </c>
      <c r="L265" s="20">
        <f t="shared" si="61"/>
        <v>0</v>
      </c>
      <c r="M265" s="21">
        <f>$F$543*L265</f>
        <v>0</v>
      </c>
      <c r="N265" s="21">
        <f t="shared" si="62"/>
        <v>61318.72989772119</v>
      </c>
      <c r="O265" s="21">
        <v>63396.03</v>
      </c>
      <c r="AD265" s="38" t="e">
        <f>#REF!-O265</f>
        <v>#REF!</v>
      </c>
      <c r="AE265" s="68" t="e">
        <f>AD265/#REF!</f>
        <v>#REF!</v>
      </c>
      <c r="AF265" s="69">
        <v>72373.27151828789</v>
      </c>
      <c r="AG265" s="70" t="e">
        <f>#REF!-AF265</f>
        <v>#REF!</v>
      </c>
      <c r="AH265" s="68" t="e">
        <f>AG265/#REF!</f>
        <v>#REF!</v>
      </c>
      <c r="AI265" s="38" t="e">
        <f>#REF!-#REF!</f>
        <v>#REF!</v>
      </c>
      <c r="AJ265" s="68" t="e">
        <f>AI265/#REF!</f>
        <v>#REF!</v>
      </c>
      <c r="AK265" s="38" t="e">
        <f>#REF!-#REF!</f>
        <v>#REF!</v>
      </c>
      <c r="AL265" s="76" t="e">
        <f>AK265/#REF!</f>
        <v>#REF!</v>
      </c>
    </row>
    <row r="266" spans="1:38" s="39" customFormat="1" ht="12.75">
      <c r="A266" s="15" t="s">
        <v>478</v>
      </c>
      <c r="B266" s="15" t="s">
        <v>479</v>
      </c>
      <c r="C266" s="32">
        <v>2531</v>
      </c>
      <c r="D266" s="44">
        <v>2366664</v>
      </c>
      <c r="E266" s="34">
        <v>124750</v>
      </c>
      <c r="F266" s="17">
        <f t="shared" si="57"/>
        <v>48016.245162324645</v>
      </c>
      <c r="G266" s="18">
        <f t="shared" si="58"/>
        <v>0.002937800094200931</v>
      </c>
      <c r="H266" s="19">
        <f>$B$543*G266</f>
        <v>274915.58550441294</v>
      </c>
      <c r="I266" s="20">
        <f t="shared" si="59"/>
        <v>18.971254509018035</v>
      </c>
      <c r="J266" s="20">
        <f t="shared" si="60"/>
        <v>22706.245162324645</v>
      </c>
      <c r="K266" s="20">
        <f t="shared" si="56"/>
        <v>22706.245162324645</v>
      </c>
      <c r="L266" s="20">
        <f t="shared" si="61"/>
        <v>0.0060327349070182276</v>
      </c>
      <c r="M266" s="21">
        <f>$F$543*L266</f>
        <v>111689.4058511697</v>
      </c>
      <c r="N266" s="21">
        <f t="shared" si="62"/>
        <v>386604.9913555826</v>
      </c>
      <c r="O266" s="21">
        <v>466163.29</v>
      </c>
      <c r="AD266" s="38" t="e">
        <f>#REF!-O266</f>
        <v>#REF!</v>
      </c>
      <c r="AE266" s="68" t="e">
        <f>AD266/#REF!</f>
        <v>#REF!</v>
      </c>
      <c r="AF266" s="69">
        <v>489424.1368991954</v>
      </c>
      <c r="AG266" s="70" t="e">
        <f>#REF!-AF266</f>
        <v>#REF!</v>
      </c>
      <c r="AH266" s="68" t="e">
        <f>AG266/#REF!</f>
        <v>#REF!</v>
      </c>
      <c r="AI266" s="38" t="e">
        <f>#REF!-#REF!</f>
        <v>#REF!</v>
      </c>
      <c r="AJ266" s="68" t="e">
        <f>AI266/#REF!</f>
        <v>#REF!</v>
      </c>
      <c r="AK266" s="38" t="e">
        <f>#REF!-#REF!</f>
        <v>#REF!</v>
      </c>
      <c r="AL266" s="76" t="e">
        <f>AK266/#REF!</f>
        <v>#REF!</v>
      </c>
    </row>
    <row r="267" spans="1:38" s="39" customFormat="1" ht="12.75">
      <c r="A267" s="15" t="s">
        <v>480</v>
      </c>
      <c r="B267" s="15" t="s">
        <v>481</v>
      </c>
      <c r="C267" s="32">
        <v>3274</v>
      </c>
      <c r="D267" s="44">
        <v>4746888.13</v>
      </c>
      <c r="E267" s="34">
        <v>382850</v>
      </c>
      <c r="F267" s="17">
        <f t="shared" si="57"/>
        <v>40593.73576497323</v>
      </c>
      <c r="G267" s="18">
        <f t="shared" si="58"/>
        <v>0.002483665275182305</v>
      </c>
      <c r="H267" s="19">
        <f>$B$543*G267</f>
        <v>232418.22841231833</v>
      </c>
      <c r="I267" s="20">
        <f t="shared" si="59"/>
        <v>12.398819720517174</v>
      </c>
      <c r="J267" s="20">
        <f t="shared" si="60"/>
        <v>7853.735764973229</v>
      </c>
      <c r="K267" s="20">
        <f t="shared" si="56"/>
        <v>7853.735764973229</v>
      </c>
      <c r="L267" s="20">
        <f t="shared" si="61"/>
        <v>0.0020866288354212783</v>
      </c>
      <c r="M267" s="21">
        <f>$F$543*L267</f>
        <v>38631.62205072118</v>
      </c>
      <c r="N267" s="21">
        <f t="shared" si="62"/>
        <v>271049.85046303953</v>
      </c>
      <c r="O267" s="21">
        <v>326154.69</v>
      </c>
      <c r="AD267" s="38" t="e">
        <f>#REF!-O267</f>
        <v>#REF!</v>
      </c>
      <c r="AE267" s="68" t="e">
        <f>AD267/#REF!</f>
        <v>#REF!</v>
      </c>
      <c r="AF267" s="69">
        <v>324318.44232853764</v>
      </c>
      <c r="AG267" s="70" t="e">
        <f>#REF!-AF267</f>
        <v>#REF!</v>
      </c>
      <c r="AH267" s="68" t="e">
        <f>AG267/#REF!</f>
        <v>#REF!</v>
      </c>
      <c r="AI267" s="38" t="e">
        <f>#REF!-#REF!</f>
        <v>#REF!</v>
      </c>
      <c r="AJ267" s="68" t="e">
        <f>AI267/#REF!</f>
        <v>#REF!</v>
      </c>
      <c r="AK267" s="38" t="e">
        <f>#REF!-#REF!</f>
        <v>#REF!</v>
      </c>
      <c r="AL267" s="76" t="e">
        <f>AK267/#REF!</f>
        <v>#REF!</v>
      </c>
    </row>
    <row r="268" spans="1:38" s="39" customFormat="1" ht="12.75">
      <c r="A268" s="15" t="s">
        <v>482</v>
      </c>
      <c r="B268" s="15" t="s">
        <v>483</v>
      </c>
      <c r="C268" s="32">
        <v>165</v>
      </c>
      <c r="D268" s="44">
        <v>454433.95</v>
      </c>
      <c r="E268" s="34">
        <v>28650</v>
      </c>
      <c r="F268" s="17">
        <f t="shared" si="57"/>
        <v>2617.1588743455495</v>
      </c>
      <c r="G268" s="18">
        <f t="shared" si="58"/>
        <v>0.00016012683960602554</v>
      </c>
      <c r="H268" s="19">
        <f>$B$543*G268</f>
        <v>14984.46540054161</v>
      </c>
      <c r="I268" s="20">
        <f t="shared" si="59"/>
        <v>15.861568935427574</v>
      </c>
      <c r="J268" s="20">
        <f t="shared" si="60"/>
        <v>967.1588743455496</v>
      </c>
      <c r="K268" s="20">
        <f t="shared" si="56"/>
        <v>967.1588743455496</v>
      </c>
      <c r="L268" s="20">
        <f t="shared" si="61"/>
        <v>0.00025696071984539036</v>
      </c>
      <c r="M268" s="21">
        <f>$F$543*L268</f>
        <v>4757.343156788209</v>
      </c>
      <c r="N268" s="21">
        <f t="shared" si="62"/>
        <v>19741.80855732982</v>
      </c>
      <c r="O268" s="21">
        <v>21546.35</v>
      </c>
      <c r="AD268" s="38" t="e">
        <f>#REF!-O268</f>
        <v>#REF!</v>
      </c>
      <c r="AE268" s="68" t="e">
        <f>AD268/#REF!</f>
        <v>#REF!</v>
      </c>
      <c r="AF268" s="69">
        <v>24580.005516051056</v>
      </c>
      <c r="AG268" s="70" t="e">
        <f>#REF!-AF268</f>
        <v>#REF!</v>
      </c>
      <c r="AH268" s="68" t="e">
        <f>AG268/#REF!</f>
        <v>#REF!</v>
      </c>
      <c r="AI268" s="38" t="e">
        <f>#REF!-#REF!</f>
        <v>#REF!</v>
      </c>
      <c r="AJ268" s="68" t="e">
        <f>AI268/#REF!</f>
        <v>#REF!</v>
      </c>
      <c r="AK268" s="38" t="e">
        <f>#REF!-#REF!</f>
        <v>#REF!</v>
      </c>
      <c r="AL268" s="76" t="e">
        <f>AK268/#REF!</f>
        <v>#REF!</v>
      </c>
    </row>
    <row r="269" spans="1:38" s="39" customFormat="1" ht="12.75">
      <c r="A269" s="15" t="s">
        <v>484</v>
      </c>
      <c r="B269" s="15" t="s">
        <v>485</v>
      </c>
      <c r="C269" s="32">
        <v>830</v>
      </c>
      <c r="D269" s="44">
        <v>1523650</v>
      </c>
      <c r="E269" s="34">
        <v>154700</v>
      </c>
      <c r="F269" s="17">
        <f t="shared" si="57"/>
        <v>8174.722042663219</v>
      </c>
      <c r="G269" s="18">
        <f t="shared" si="58"/>
        <v>0.000500157792551552</v>
      </c>
      <c r="H269" s="19">
        <f>$B$543*G269</f>
        <v>46804.12825070195</v>
      </c>
      <c r="I269" s="20">
        <f t="shared" si="59"/>
        <v>9.849062702003879</v>
      </c>
      <c r="J269" s="20">
        <f t="shared" si="60"/>
        <v>-125.27795733678042</v>
      </c>
      <c r="K269" s="20">
        <f t="shared" si="56"/>
        <v>0</v>
      </c>
      <c r="L269" s="20">
        <f t="shared" si="61"/>
        <v>0</v>
      </c>
      <c r="M269" s="21">
        <f>$F$543*L269</f>
        <v>0</v>
      </c>
      <c r="N269" s="21">
        <f t="shared" si="62"/>
        <v>46804.12825070195</v>
      </c>
      <c r="O269" s="21">
        <v>56951.6</v>
      </c>
      <c r="AD269" s="38" t="e">
        <f>#REF!-O269</f>
        <v>#REF!</v>
      </c>
      <c r="AE269" s="68" t="e">
        <f>AD269/#REF!</f>
        <v>#REF!</v>
      </c>
      <c r="AF269" s="69">
        <v>64483.903205130155</v>
      </c>
      <c r="AG269" s="70" t="e">
        <f>#REF!-AF269</f>
        <v>#REF!</v>
      </c>
      <c r="AH269" s="68" t="e">
        <f>AG269/#REF!</f>
        <v>#REF!</v>
      </c>
      <c r="AI269" s="38" t="e">
        <f>#REF!-#REF!</f>
        <v>#REF!</v>
      </c>
      <c r="AJ269" s="68" t="e">
        <f>AI269/#REF!</f>
        <v>#REF!</v>
      </c>
      <c r="AK269" s="38" t="e">
        <f>#REF!-#REF!</f>
        <v>#REF!</v>
      </c>
      <c r="AL269" s="76" t="e">
        <f>AK269/#REF!</f>
        <v>#REF!</v>
      </c>
    </row>
    <row r="270" spans="1:38" s="39" customFormat="1" ht="12.75">
      <c r="A270" s="15" t="s">
        <v>486</v>
      </c>
      <c r="B270" s="15" t="s">
        <v>487</v>
      </c>
      <c r="C270" s="32">
        <v>276</v>
      </c>
      <c r="D270" s="44">
        <v>301974</v>
      </c>
      <c r="E270" s="34">
        <v>32500</v>
      </c>
      <c r="F270" s="17">
        <f t="shared" si="57"/>
        <v>2564.456123076923</v>
      </c>
      <c r="G270" s="18">
        <f t="shared" si="58"/>
        <v>0.00015690230284522307</v>
      </c>
      <c r="H270" s="19">
        <f>$B$543*G270</f>
        <v>14682.717363523581</v>
      </c>
      <c r="I270" s="20">
        <f t="shared" si="59"/>
        <v>9.291507692307693</v>
      </c>
      <c r="J270" s="20">
        <f t="shared" si="60"/>
        <v>-195.5438769230767</v>
      </c>
      <c r="K270" s="20">
        <f t="shared" si="56"/>
        <v>0</v>
      </c>
      <c r="L270" s="20">
        <f t="shared" si="61"/>
        <v>0</v>
      </c>
      <c r="M270" s="21">
        <f>$F$543*L270</f>
        <v>0</v>
      </c>
      <c r="N270" s="21">
        <f t="shared" si="62"/>
        <v>14682.717363523581</v>
      </c>
      <c r="O270" s="21">
        <v>20555.61</v>
      </c>
      <c r="AD270" s="38" t="e">
        <f>#REF!-O270</f>
        <v>#REF!</v>
      </c>
      <c r="AE270" s="68" t="e">
        <f>AD270/#REF!</f>
        <v>#REF!</v>
      </c>
      <c r="AF270" s="69">
        <v>18357.549277478884</v>
      </c>
      <c r="AG270" s="70" t="e">
        <f>#REF!-AF270</f>
        <v>#REF!</v>
      </c>
      <c r="AH270" s="68" t="e">
        <f>AG270/#REF!</f>
        <v>#REF!</v>
      </c>
      <c r="AI270" s="38" t="e">
        <f>#REF!-#REF!</f>
        <v>#REF!</v>
      </c>
      <c r="AJ270" s="68" t="e">
        <f>AI270/#REF!</f>
        <v>#REF!</v>
      </c>
      <c r="AK270" s="38" t="e">
        <f>#REF!-#REF!</f>
        <v>#REF!</v>
      </c>
      <c r="AL270" s="76" t="e">
        <f>AK270/#REF!</f>
        <v>#REF!</v>
      </c>
    </row>
    <row r="271" spans="1:38" s="39" customFormat="1" ht="12.75">
      <c r="A271" s="15" t="s">
        <v>488</v>
      </c>
      <c r="B271" s="15" t="s">
        <v>489</v>
      </c>
      <c r="C271" s="32">
        <v>1046</v>
      </c>
      <c r="D271" s="44">
        <v>1260878</v>
      </c>
      <c r="E271" s="34">
        <v>114700</v>
      </c>
      <c r="F271" s="17">
        <f t="shared" si="57"/>
        <v>11498.503818657367</v>
      </c>
      <c r="G271" s="18">
        <f t="shared" si="58"/>
        <v>0.0007035182673577042</v>
      </c>
      <c r="H271" s="19">
        <f>$B$543*G271</f>
        <v>65834.34208660803</v>
      </c>
      <c r="I271" s="20">
        <f t="shared" si="59"/>
        <v>10.99283347863993</v>
      </c>
      <c r="J271" s="20">
        <f t="shared" si="60"/>
        <v>1038.5038186573672</v>
      </c>
      <c r="K271" s="20">
        <f t="shared" si="56"/>
        <v>1038.5038186573672</v>
      </c>
      <c r="L271" s="20">
        <f t="shared" si="61"/>
        <v>0.00027591608357515945</v>
      </c>
      <c r="M271" s="21">
        <f>$F$543*L271</f>
        <v>5108.280724127321</v>
      </c>
      <c r="N271" s="21">
        <f t="shared" si="62"/>
        <v>70942.62281073535</v>
      </c>
      <c r="O271" s="21">
        <v>99139.04</v>
      </c>
      <c r="AD271" s="38" t="e">
        <f>#REF!-O271</f>
        <v>#REF!</v>
      </c>
      <c r="AE271" s="68" t="e">
        <f>AD271/#REF!</f>
        <v>#REF!</v>
      </c>
      <c r="AF271" s="69">
        <v>90142.28402366511</v>
      </c>
      <c r="AG271" s="70" t="e">
        <f>#REF!-AF271</f>
        <v>#REF!</v>
      </c>
      <c r="AH271" s="68" t="e">
        <f>AG271/#REF!</f>
        <v>#REF!</v>
      </c>
      <c r="AI271" s="38" t="e">
        <f>#REF!-#REF!</f>
        <v>#REF!</v>
      </c>
      <c r="AJ271" s="68" t="e">
        <f>AI271/#REF!</f>
        <v>#REF!</v>
      </c>
      <c r="AK271" s="38" t="e">
        <f>#REF!-#REF!</f>
        <v>#REF!</v>
      </c>
      <c r="AL271" s="76" t="e">
        <f>AK271/#REF!</f>
        <v>#REF!</v>
      </c>
    </row>
    <row r="272" spans="1:38" s="39" customFormat="1" ht="12.75">
      <c r="A272" s="15" t="s">
        <v>490</v>
      </c>
      <c r="B272" s="15" t="s">
        <v>491</v>
      </c>
      <c r="C272" s="32">
        <v>1122</v>
      </c>
      <c r="D272" s="44">
        <v>924474</v>
      </c>
      <c r="E272" s="34">
        <v>84050</v>
      </c>
      <c r="F272" s="17">
        <f t="shared" si="57"/>
        <v>12340.9854610351</v>
      </c>
      <c r="G272" s="18">
        <f t="shared" si="58"/>
        <v>0.0007550642106102988</v>
      </c>
      <c r="H272" s="19">
        <f>$B$543*G272</f>
        <v>70657.94570675792</v>
      </c>
      <c r="I272" s="20">
        <f t="shared" si="59"/>
        <v>10.999095776323617</v>
      </c>
      <c r="J272" s="20">
        <f t="shared" si="60"/>
        <v>1120.9854610350988</v>
      </c>
      <c r="K272" s="20">
        <f t="shared" si="56"/>
        <v>1120.9854610350988</v>
      </c>
      <c r="L272" s="20">
        <f t="shared" si="61"/>
        <v>0.0002978303137617498</v>
      </c>
      <c r="M272" s="21">
        <f>$F$543*L272</f>
        <v>5513.998427117821</v>
      </c>
      <c r="N272" s="21">
        <f t="shared" si="62"/>
        <v>76171.94413387575</v>
      </c>
      <c r="O272" s="21">
        <v>90781.91</v>
      </c>
      <c r="AD272" s="38" t="e">
        <f>#REF!-O272</f>
        <v>#REF!</v>
      </c>
      <c r="AE272" s="68" t="e">
        <f>AD272/#REF!</f>
        <v>#REF!</v>
      </c>
      <c r="AF272" s="69">
        <v>109753.56534301961</v>
      </c>
      <c r="AG272" s="70" t="e">
        <f>#REF!-AF272</f>
        <v>#REF!</v>
      </c>
      <c r="AH272" s="68" t="e">
        <f>AG272/#REF!</f>
        <v>#REF!</v>
      </c>
      <c r="AI272" s="38" t="e">
        <f>#REF!-#REF!</f>
        <v>#REF!</v>
      </c>
      <c r="AJ272" s="68" t="e">
        <f>AI272/#REF!</f>
        <v>#REF!</v>
      </c>
      <c r="AK272" s="38" t="e">
        <f>#REF!-#REF!</f>
        <v>#REF!</v>
      </c>
      <c r="AL272" s="76" t="e">
        <f>AK272/#REF!</f>
        <v>#REF!</v>
      </c>
    </row>
    <row r="273" spans="1:38" s="39" customFormat="1" ht="12.75">
      <c r="A273" s="15" t="s">
        <v>492</v>
      </c>
      <c r="B273" s="15" t="s">
        <v>493</v>
      </c>
      <c r="C273" s="32">
        <v>1564</v>
      </c>
      <c r="D273" s="44">
        <v>1655428.18</v>
      </c>
      <c r="E273" s="34">
        <v>158850</v>
      </c>
      <c r="F273" s="17">
        <f t="shared" si="57"/>
        <v>16298.959228958138</v>
      </c>
      <c r="G273" s="18">
        <f t="shared" si="58"/>
        <v>0.0009972267468298672</v>
      </c>
      <c r="H273" s="19">
        <f>$B$543*G273</f>
        <v>93319.20695576206</v>
      </c>
      <c r="I273" s="20">
        <f t="shared" si="59"/>
        <v>10.421329430280139</v>
      </c>
      <c r="J273" s="20">
        <f t="shared" si="60"/>
        <v>658.9592289581369</v>
      </c>
      <c r="K273" s="20">
        <f t="shared" si="56"/>
        <v>658.9592289581369</v>
      </c>
      <c r="L273" s="20">
        <f t="shared" si="61"/>
        <v>0.0001750763419675232</v>
      </c>
      <c r="M273" s="21">
        <f>$F$543*L273</f>
        <v>3241.3445832337798</v>
      </c>
      <c r="N273" s="21">
        <f t="shared" si="62"/>
        <v>96560.55153899583</v>
      </c>
      <c r="O273" s="21">
        <v>103236.41</v>
      </c>
      <c r="AD273" s="38" t="e">
        <f>#REF!-O273</f>
        <v>#REF!</v>
      </c>
      <c r="AE273" s="68" t="e">
        <f>AD273/#REF!</f>
        <v>#REF!</v>
      </c>
      <c r="AF273" s="69">
        <v>123875.92604767942</v>
      </c>
      <c r="AG273" s="70" t="e">
        <f>#REF!-AF273</f>
        <v>#REF!</v>
      </c>
      <c r="AH273" s="68" t="e">
        <f>AG273/#REF!</f>
        <v>#REF!</v>
      </c>
      <c r="AI273" s="38" t="e">
        <f>#REF!-#REF!</f>
        <v>#REF!</v>
      </c>
      <c r="AJ273" s="68" t="e">
        <f>AI273/#REF!</f>
        <v>#REF!</v>
      </c>
      <c r="AK273" s="38" t="e">
        <f>#REF!-#REF!</f>
        <v>#REF!</v>
      </c>
      <c r="AL273" s="76" t="e">
        <f>AK273/#REF!</f>
        <v>#REF!</v>
      </c>
    </row>
    <row r="274" spans="1:38" s="39" customFormat="1" ht="12.75">
      <c r="A274" s="15" t="s">
        <v>494</v>
      </c>
      <c r="B274" s="15" t="s">
        <v>495</v>
      </c>
      <c r="C274" s="32">
        <v>47</v>
      </c>
      <c r="D274" s="44">
        <v>102513</v>
      </c>
      <c r="E274" s="34">
        <v>24650</v>
      </c>
      <c r="F274" s="17">
        <f t="shared" si="57"/>
        <v>195.460892494929</v>
      </c>
      <c r="G274" s="18">
        <f t="shared" si="58"/>
        <v>1.195897401895888E-05</v>
      </c>
      <c r="H274" s="19">
        <f>$B$543*G274</f>
        <v>1119.105534424862</v>
      </c>
      <c r="I274" s="20">
        <f t="shared" si="59"/>
        <v>4.158742393509128</v>
      </c>
      <c r="J274" s="20">
        <f t="shared" si="60"/>
        <v>-274.539107505071</v>
      </c>
      <c r="K274" s="20">
        <f t="shared" si="56"/>
        <v>0</v>
      </c>
      <c r="L274" s="20">
        <f t="shared" si="61"/>
        <v>0</v>
      </c>
      <c r="M274" s="21">
        <f>$F$543*L274</f>
        <v>0</v>
      </c>
      <c r="N274" s="21">
        <f t="shared" si="62"/>
        <v>1119.105534424862</v>
      </c>
      <c r="O274" s="21">
        <v>1250.02</v>
      </c>
      <c r="AD274" s="38" t="e">
        <f>#REF!-O274</f>
        <v>#REF!</v>
      </c>
      <c r="AE274" s="68" t="e">
        <f>AD274/#REF!</f>
        <v>#REF!</v>
      </c>
      <c r="AF274" s="69">
        <v>1387.96633528163</v>
      </c>
      <c r="AG274" s="70" t="e">
        <f>#REF!-AF274</f>
        <v>#REF!</v>
      </c>
      <c r="AH274" s="68" t="e">
        <f>AG274/#REF!</f>
        <v>#REF!</v>
      </c>
      <c r="AI274" s="38" t="e">
        <f>#REF!-#REF!</f>
        <v>#REF!</v>
      </c>
      <c r="AJ274" s="68" t="e">
        <f>AI274/#REF!</f>
        <v>#REF!</v>
      </c>
      <c r="AK274" s="38" t="e">
        <f>#REF!-#REF!</f>
        <v>#REF!</v>
      </c>
      <c r="AL274" s="76" t="e">
        <f>AK274/#REF!</f>
        <v>#REF!</v>
      </c>
    </row>
    <row r="275" spans="1:38" s="39" customFormat="1" ht="12.75">
      <c r="A275" s="15" t="s">
        <v>496</v>
      </c>
      <c r="B275" s="15" t="s">
        <v>497</v>
      </c>
      <c r="C275" s="32">
        <v>1028</v>
      </c>
      <c r="D275" s="44">
        <v>3755399.78</v>
      </c>
      <c r="E275" s="34">
        <v>564150</v>
      </c>
      <c r="F275" s="17">
        <f t="shared" si="57"/>
        <v>6843.128554178853</v>
      </c>
      <c r="G275" s="18">
        <f t="shared" si="58"/>
        <v>0.00041868629342283245</v>
      </c>
      <c r="H275" s="19">
        <f>$B$543*G275</f>
        <v>39180.12928320709</v>
      </c>
      <c r="I275" s="20">
        <f t="shared" si="59"/>
        <v>6.656739838695382</v>
      </c>
      <c r="J275" s="20">
        <f t="shared" si="60"/>
        <v>-3436.871445821147</v>
      </c>
      <c r="K275" s="20">
        <f t="shared" si="56"/>
        <v>0</v>
      </c>
      <c r="L275" s="20">
        <f t="shared" si="61"/>
        <v>0</v>
      </c>
      <c r="M275" s="21">
        <f>$F$543*L275</f>
        <v>0</v>
      </c>
      <c r="N275" s="21">
        <f t="shared" si="62"/>
        <v>39180.12928320709</v>
      </c>
      <c r="O275" s="21">
        <v>45884.15</v>
      </c>
      <c r="AD275" s="38" t="e">
        <f>#REF!-O275</f>
        <v>#REF!</v>
      </c>
      <c r="AE275" s="68" t="e">
        <f>AD275/#REF!</f>
        <v>#REF!</v>
      </c>
      <c r="AF275" s="69">
        <v>46483.5701201785</v>
      </c>
      <c r="AG275" s="70" t="e">
        <f>#REF!-AF275</f>
        <v>#REF!</v>
      </c>
      <c r="AH275" s="68" t="e">
        <f>AG275/#REF!</f>
        <v>#REF!</v>
      </c>
      <c r="AI275" s="38" t="e">
        <f>#REF!-#REF!</f>
        <v>#REF!</v>
      </c>
      <c r="AJ275" s="68" t="e">
        <f>AI275/#REF!</f>
        <v>#REF!</v>
      </c>
      <c r="AK275" s="38" t="e">
        <f>#REF!-#REF!</f>
        <v>#REF!</v>
      </c>
      <c r="AL275" s="76" t="e">
        <f>AK275/#REF!</f>
        <v>#REF!</v>
      </c>
    </row>
    <row r="276" spans="1:38" s="39" customFormat="1" ht="12.75">
      <c r="A276" s="15" t="s">
        <v>498</v>
      </c>
      <c r="B276" s="15" t="s">
        <v>499</v>
      </c>
      <c r="C276" s="32">
        <v>34</v>
      </c>
      <c r="D276" s="44">
        <v>131242</v>
      </c>
      <c r="E276" s="34">
        <v>16500</v>
      </c>
      <c r="F276" s="17">
        <f t="shared" si="57"/>
        <v>270.4380606060606</v>
      </c>
      <c r="G276" s="18">
        <f t="shared" si="58"/>
        <v>1.6546336708297864E-05</v>
      </c>
      <c r="H276" s="19">
        <f>$B$543*G276</f>
        <v>1548.385083482726</v>
      </c>
      <c r="I276" s="20">
        <f t="shared" si="59"/>
        <v>7.954060606060606</v>
      </c>
      <c r="J276" s="20">
        <f t="shared" si="60"/>
        <v>-69.56193939393938</v>
      </c>
      <c r="K276" s="20">
        <f t="shared" si="56"/>
        <v>0</v>
      </c>
      <c r="L276" s="20">
        <f t="shared" si="61"/>
        <v>0</v>
      </c>
      <c r="M276" s="21">
        <f>$F$543*L276</f>
        <v>0</v>
      </c>
      <c r="N276" s="21">
        <f t="shared" si="62"/>
        <v>1548.385083482726</v>
      </c>
      <c r="O276" s="21">
        <v>1478.77</v>
      </c>
      <c r="AD276" s="38" t="e">
        <f>#REF!-O276</f>
        <v>#REF!</v>
      </c>
      <c r="AE276" s="68" t="e">
        <f>AD276/#REF!</f>
        <v>#REF!</v>
      </c>
      <c r="AF276" s="69">
        <v>1879.0574977861368</v>
      </c>
      <c r="AG276" s="70" t="e">
        <f>#REF!-AF276</f>
        <v>#REF!</v>
      </c>
      <c r="AH276" s="68" t="e">
        <f>AG276/#REF!</f>
        <v>#REF!</v>
      </c>
      <c r="AI276" s="38" t="e">
        <f>#REF!-#REF!</f>
        <v>#REF!</v>
      </c>
      <c r="AJ276" s="68" t="e">
        <f>AI276/#REF!</f>
        <v>#REF!</v>
      </c>
      <c r="AK276" s="38" t="e">
        <f>#REF!-#REF!</f>
        <v>#REF!</v>
      </c>
      <c r="AL276" s="76" t="e">
        <f>AK276/#REF!</f>
        <v>#REF!</v>
      </c>
    </row>
    <row r="277" spans="1:38" s="39" customFormat="1" ht="12.75">
      <c r="A277" s="15" t="s">
        <v>500</v>
      </c>
      <c r="B277" s="15" t="s">
        <v>501</v>
      </c>
      <c r="C277" s="32">
        <v>2913</v>
      </c>
      <c r="D277" s="44">
        <v>2184209.72</v>
      </c>
      <c r="E277" s="34">
        <v>106650</v>
      </c>
      <c r="F277" s="17">
        <f t="shared" si="57"/>
        <v>59658.72399774965</v>
      </c>
      <c r="G277" s="18">
        <f t="shared" si="58"/>
        <v>0.003650127251474801</v>
      </c>
      <c r="H277" s="19">
        <f>$B$543*G277</f>
        <v>341574.2522731963</v>
      </c>
      <c r="I277" s="20">
        <f t="shared" si="59"/>
        <v>20.48016615096109</v>
      </c>
      <c r="J277" s="20">
        <f t="shared" si="60"/>
        <v>30528.723997749654</v>
      </c>
      <c r="K277" s="20">
        <f t="shared" si="56"/>
        <v>30528.723997749654</v>
      </c>
      <c r="L277" s="20">
        <f t="shared" si="61"/>
        <v>0.008111059209099726</v>
      </c>
      <c r="M277" s="21">
        <f>$F$543*L277</f>
        <v>150167.2786639603</v>
      </c>
      <c r="N277" s="21">
        <f t="shared" si="62"/>
        <v>491741.5309371566</v>
      </c>
      <c r="O277" s="21">
        <v>579312.3</v>
      </c>
      <c r="AD277" s="38" t="e">
        <f>#REF!-O277</f>
        <v>#REF!</v>
      </c>
      <c r="AE277" s="68" t="e">
        <f>AD277/#REF!</f>
        <v>#REF!</v>
      </c>
      <c r="AF277" s="69">
        <v>588830.2849554119</v>
      </c>
      <c r="AG277" s="70" t="e">
        <f>#REF!-AF277</f>
        <v>#REF!</v>
      </c>
      <c r="AH277" s="68" t="e">
        <f>AG277/#REF!</f>
        <v>#REF!</v>
      </c>
      <c r="AI277" s="38" t="e">
        <f>#REF!-#REF!</f>
        <v>#REF!</v>
      </c>
      <c r="AJ277" s="68" t="e">
        <f>AI277/#REF!</f>
        <v>#REF!</v>
      </c>
      <c r="AK277" s="38" t="e">
        <f>#REF!-#REF!</f>
        <v>#REF!</v>
      </c>
      <c r="AL277" s="76" t="e">
        <f>AK277/#REF!</f>
        <v>#REF!</v>
      </c>
    </row>
    <row r="278" spans="1:38" s="39" customFormat="1" ht="12.75">
      <c r="A278" s="15" t="s">
        <v>502</v>
      </c>
      <c r="B278" s="15" t="s">
        <v>503</v>
      </c>
      <c r="C278" s="32">
        <v>357</v>
      </c>
      <c r="D278" s="44">
        <v>2469139.3</v>
      </c>
      <c r="E278" s="34">
        <v>426150</v>
      </c>
      <c r="F278" s="17">
        <f t="shared" si="57"/>
        <v>2068.4799486096445</v>
      </c>
      <c r="G278" s="18">
        <f t="shared" si="58"/>
        <v>0.00012655676359812952</v>
      </c>
      <c r="H278" s="19">
        <f>$B$543*G278</f>
        <v>11843.020508033154</v>
      </c>
      <c r="I278" s="20">
        <f t="shared" si="59"/>
        <v>5.794061480699284</v>
      </c>
      <c r="J278" s="20">
        <f t="shared" si="60"/>
        <v>-1501.5200513903555</v>
      </c>
      <c r="K278" s="20">
        <f t="shared" si="56"/>
        <v>0</v>
      </c>
      <c r="L278" s="20">
        <f t="shared" si="61"/>
        <v>0</v>
      </c>
      <c r="M278" s="21">
        <f>$F$543*L278</f>
        <v>0</v>
      </c>
      <c r="N278" s="21">
        <f t="shared" si="62"/>
        <v>11843.020508033154</v>
      </c>
      <c r="O278" s="21">
        <v>17024.82</v>
      </c>
      <c r="AD278" s="38" t="e">
        <f>#REF!-O278</f>
        <v>#REF!</v>
      </c>
      <c r="AE278" s="68" t="e">
        <f>AD278/#REF!</f>
        <v>#REF!</v>
      </c>
      <c r="AF278" s="69">
        <v>14796.675370414347</v>
      </c>
      <c r="AG278" s="70" t="e">
        <f>#REF!-AF278</f>
        <v>#REF!</v>
      </c>
      <c r="AH278" s="68" t="e">
        <f>AG278/#REF!</f>
        <v>#REF!</v>
      </c>
      <c r="AI278" s="38" t="e">
        <f>#REF!-#REF!</f>
        <v>#REF!</v>
      </c>
      <c r="AJ278" s="68" t="e">
        <f>AI278/#REF!</f>
        <v>#REF!</v>
      </c>
      <c r="AK278" s="38" t="e">
        <f>#REF!-#REF!</f>
        <v>#REF!</v>
      </c>
      <c r="AL278" s="76" t="e">
        <f>AK278/#REF!</f>
        <v>#REF!</v>
      </c>
    </row>
    <row r="279" spans="1:38" s="39" customFormat="1" ht="12.75">
      <c r="A279" s="15" t="s">
        <v>504</v>
      </c>
      <c r="B279" s="15" t="s">
        <v>505</v>
      </c>
      <c r="C279" s="32">
        <v>4756</v>
      </c>
      <c r="D279" s="44">
        <v>5243864.22</v>
      </c>
      <c r="E279" s="34">
        <v>447400</v>
      </c>
      <c r="F279" s="17">
        <f t="shared" si="57"/>
        <v>55743.894122306665</v>
      </c>
      <c r="G279" s="18">
        <f t="shared" si="58"/>
        <v>0.0034106044079459793</v>
      </c>
      <c r="H279" s="19">
        <f>$B$543*G279</f>
        <v>319160.0100991322</v>
      </c>
      <c r="I279" s="20">
        <f t="shared" si="59"/>
        <v>11.72075149754135</v>
      </c>
      <c r="J279" s="20">
        <f t="shared" si="60"/>
        <v>8183.894122306662</v>
      </c>
      <c r="K279" s="20">
        <f t="shared" si="56"/>
        <v>8183.894122306662</v>
      </c>
      <c r="L279" s="20">
        <f t="shared" si="61"/>
        <v>0.002174347338982317</v>
      </c>
      <c r="M279" s="21">
        <f>$F$543*L279</f>
        <v>40255.63300029704</v>
      </c>
      <c r="N279" s="21">
        <f t="shared" si="62"/>
        <v>359415.64309942926</v>
      </c>
      <c r="O279" s="21">
        <v>472509.73</v>
      </c>
      <c r="AD279" s="38" t="e">
        <f>#REF!-O279</f>
        <v>#REF!</v>
      </c>
      <c r="AE279" s="68" t="e">
        <f>AD279/#REF!</f>
        <v>#REF!</v>
      </c>
      <c r="AF279" s="69">
        <v>452535.38647777576</v>
      </c>
      <c r="AG279" s="70" t="e">
        <f>#REF!-AF279</f>
        <v>#REF!</v>
      </c>
      <c r="AH279" s="68" t="e">
        <f>AG279/#REF!</f>
        <v>#REF!</v>
      </c>
      <c r="AI279" s="38" t="e">
        <f>#REF!-#REF!</f>
        <v>#REF!</v>
      </c>
      <c r="AJ279" s="68" t="e">
        <f>AI279/#REF!</f>
        <v>#REF!</v>
      </c>
      <c r="AK279" s="38" t="e">
        <f>#REF!-#REF!</f>
        <v>#REF!</v>
      </c>
      <c r="AL279" s="76" t="e">
        <f>AK279/#REF!</f>
        <v>#REF!</v>
      </c>
    </row>
    <row r="280" spans="1:38" s="39" customFormat="1" ht="12.75">
      <c r="A280" s="15" t="s">
        <v>506</v>
      </c>
      <c r="B280" s="15" t="s">
        <v>507</v>
      </c>
      <c r="C280" s="32">
        <v>1698</v>
      </c>
      <c r="D280" s="44">
        <v>2671983.43</v>
      </c>
      <c r="E280" s="34">
        <v>280200</v>
      </c>
      <c r="F280" s="17">
        <f t="shared" si="57"/>
        <v>16192.105153961456</v>
      </c>
      <c r="G280" s="18">
        <f t="shared" si="58"/>
        <v>0.0009906890446307515</v>
      </c>
      <c r="H280" s="19">
        <f>$B$543*G280</f>
        <v>92707.41712313484</v>
      </c>
      <c r="I280" s="20">
        <f t="shared" si="59"/>
        <v>9.535986545324768</v>
      </c>
      <c r="J280" s="20">
        <f t="shared" si="60"/>
        <v>-787.8948460385442</v>
      </c>
      <c r="K280" s="20">
        <f t="shared" si="56"/>
        <v>0</v>
      </c>
      <c r="L280" s="20">
        <f t="shared" si="61"/>
        <v>0</v>
      </c>
      <c r="M280" s="21">
        <f>$F$543*L280</f>
        <v>0</v>
      </c>
      <c r="N280" s="21">
        <f t="shared" si="62"/>
        <v>92707.41712313484</v>
      </c>
      <c r="O280" s="21">
        <v>100536.31</v>
      </c>
      <c r="AD280" s="38" t="e">
        <f>#REF!-O280</f>
        <v>#REF!</v>
      </c>
      <c r="AE280" s="68" t="e">
        <f>AD280/#REF!</f>
        <v>#REF!</v>
      </c>
      <c r="AF280" s="69">
        <v>106634.03280817012</v>
      </c>
      <c r="AG280" s="70" t="e">
        <f>#REF!-AF280</f>
        <v>#REF!</v>
      </c>
      <c r="AH280" s="68" t="e">
        <f>AG280/#REF!</f>
        <v>#REF!</v>
      </c>
      <c r="AI280" s="38" t="e">
        <f>#REF!-#REF!</f>
        <v>#REF!</v>
      </c>
      <c r="AJ280" s="68" t="e">
        <f>AI280/#REF!</f>
        <v>#REF!</v>
      </c>
      <c r="AK280" s="38" t="e">
        <f>#REF!-#REF!</f>
        <v>#REF!</v>
      </c>
      <c r="AL280" s="76" t="e">
        <f>AK280/#REF!</f>
        <v>#REF!</v>
      </c>
    </row>
    <row r="281" spans="1:38" s="39" customFormat="1" ht="12.75">
      <c r="A281" s="15" t="s">
        <v>508</v>
      </c>
      <c r="B281" s="15" t="s">
        <v>509</v>
      </c>
      <c r="C281" s="32">
        <v>3925</v>
      </c>
      <c r="D281" s="44">
        <v>4571389.65</v>
      </c>
      <c r="E281" s="34">
        <v>446050</v>
      </c>
      <c r="F281" s="17">
        <f t="shared" si="57"/>
        <v>40225.769255128354</v>
      </c>
      <c r="G281" s="18">
        <f t="shared" si="58"/>
        <v>0.0024611518103407584</v>
      </c>
      <c r="H281" s="19">
        <f>$B$543*G281</f>
        <v>230311.4470894965</v>
      </c>
      <c r="I281" s="20">
        <f t="shared" si="59"/>
        <v>10.248603631879835</v>
      </c>
      <c r="J281" s="20">
        <f t="shared" si="60"/>
        <v>975.7692551283516</v>
      </c>
      <c r="K281" s="20">
        <f t="shared" si="56"/>
        <v>975.7692551283516</v>
      </c>
      <c r="L281" s="20">
        <f t="shared" si="61"/>
        <v>0.0002592483787841442</v>
      </c>
      <c r="M281" s="21">
        <f>$F$543*L281</f>
        <v>4799.696628571344</v>
      </c>
      <c r="N281" s="21">
        <f t="shared" si="62"/>
        <v>235111.14371806785</v>
      </c>
      <c r="O281" s="21">
        <v>348506.44</v>
      </c>
      <c r="AD281" s="38" t="e">
        <f>#REF!-O281</f>
        <v>#REF!</v>
      </c>
      <c r="AE281" s="68" t="e">
        <f>AD281/#REF!</f>
        <v>#REF!</v>
      </c>
      <c r="AF281" s="69">
        <v>281054.56731138757</v>
      </c>
      <c r="AG281" s="70" t="e">
        <f>#REF!-AF281</f>
        <v>#REF!</v>
      </c>
      <c r="AH281" s="68" t="e">
        <f>AG281/#REF!</f>
        <v>#REF!</v>
      </c>
      <c r="AI281" s="38" t="e">
        <f>#REF!-#REF!</f>
        <v>#REF!</v>
      </c>
      <c r="AJ281" s="68" t="e">
        <f>AI281/#REF!</f>
        <v>#REF!</v>
      </c>
      <c r="AK281" s="38" t="e">
        <f>#REF!-#REF!</f>
        <v>#REF!</v>
      </c>
      <c r="AL281" s="76" t="e">
        <f>AK281/#REF!</f>
        <v>#REF!</v>
      </c>
    </row>
    <row r="282" spans="1:38" s="39" customFormat="1" ht="12.75">
      <c r="A282" s="15" t="s">
        <v>510</v>
      </c>
      <c r="B282" s="15" t="s">
        <v>511</v>
      </c>
      <c r="C282" s="32">
        <v>4940</v>
      </c>
      <c r="D282" s="44">
        <v>4144670.43</v>
      </c>
      <c r="E282" s="34">
        <v>337250</v>
      </c>
      <c r="F282" s="17">
        <f t="shared" si="57"/>
        <v>60710.665453521135</v>
      </c>
      <c r="G282" s="18">
        <f t="shared" si="58"/>
        <v>0.0037144886711862318</v>
      </c>
      <c r="H282" s="19">
        <f>$B$543*G282</f>
        <v>347597.11183358304</v>
      </c>
      <c r="I282" s="20">
        <f t="shared" si="59"/>
        <v>12.289608391401039</v>
      </c>
      <c r="J282" s="20">
        <f t="shared" si="60"/>
        <v>11310.665453521133</v>
      </c>
      <c r="K282" s="20">
        <f t="shared" si="56"/>
        <v>11310.665453521133</v>
      </c>
      <c r="L282" s="20">
        <f t="shared" si="61"/>
        <v>0.003005087182634662</v>
      </c>
      <c r="M282" s="21">
        <f>$F$543*L282</f>
        <v>55635.86120268035</v>
      </c>
      <c r="N282" s="21">
        <f t="shared" si="62"/>
        <v>403232.97303626337</v>
      </c>
      <c r="O282" s="21">
        <v>482465.96</v>
      </c>
      <c r="AD282" s="38" t="e">
        <f>#REF!-O282</f>
        <v>#REF!</v>
      </c>
      <c r="AE282" s="68" t="e">
        <f>AD282/#REF!</f>
        <v>#REF!</v>
      </c>
      <c r="AF282" s="69">
        <v>466357.02143485064</v>
      </c>
      <c r="AG282" s="70" t="e">
        <f>#REF!-AF282</f>
        <v>#REF!</v>
      </c>
      <c r="AH282" s="68" t="e">
        <f>AG282/#REF!</f>
        <v>#REF!</v>
      </c>
      <c r="AI282" s="38" t="e">
        <f>#REF!-#REF!</f>
        <v>#REF!</v>
      </c>
      <c r="AJ282" s="68" t="e">
        <f>AI282/#REF!</f>
        <v>#REF!</v>
      </c>
      <c r="AK282" s="38" t="e">
        <f>#REF!-#REF!</f>
        <v>#REF!</v>
      </c>
      <c r="AL282" s="76" t="e">
        <f>AK282/#REF!</f>
        <v>#REF!</v>
      </c>
    </row>
    <row r="283" spans="1:38" s="39" customFormat="1" ht="12.75">
      <c r="A283" s="15" t="s">
        <v>512</v>
      </c>
      <c r="B283" s="15" t="s">
        <v>513</v>
      </c>
      <c r="C283" s="32">
        <v>1527</v>
      </c>
      <c r="D283" s="44">
        <v>1432848.66</v>
      </c>
      <c r="E283" s="34">
        <v>130750</v>
      </c>
      <c r="F283" s="17">
        <f t="shared" si="57"/>
        <v>16733.918958470364</v>
      </c>
      <c r="G283" s="18">
        <f t="shared" si="58"/>
        <v>0.0010238390887573707</v>
      </c>
      <c r="H283" s="19">
        <f>$B$543*G283</f>
        <v>95809.55596796509</v>
      </c>
      <c r="I283" s="20">
        <f t="shared" si="59"/>
        <v>10.958689560229445</v>
      </c>
      <c r="J283" s="20">
        <f t="shared" si="60"/>
        <v>1463.9189584703622</v>
      </c>
      <c r="K283" s="20">
        <f t="shared" si="56"/>
        <v>1463.9189584703622</v>
      </c>
      <c r="L283" s="20">
        <f t="shared" si="61"/>
        <v>0.00038894299513965815</v>
      </c>
      <c r="M283" s="21">
        <f>$F$543*L283</f>
        <v>7200.848820090802</v>
      </c>
      <c r="N283" s="21">
        <f t="shared" si="62"/>
        <v>103010.4047880559</v>
      </c>
      <c r="O283" s="21">
        <v>139659.4</v>
      </c>
      <c r="AD283" s="38" t="e">
        <f>#REF!-O283</f>
        <v>#REF!</v>
      </c>
      <c r="AE283" s="68" t="e">
        <f>AD283/#REF!</f>
        <v>#REF!</v>
      </c>
      <c r="AF283" s="69">
        <v>133117.23154859303</v>
      </c>
      <c r="AG283" s="70" t="e">
        <f>#REF!-AF283</f>
        <v>#REF!</v>
      </c>
      <c r="AH283" s="68" t="e">
        <f>AG283/#REF!</f>
        <v>#REF!</v>
      </c>
      <c r="AI283" s="38" t="e">
        <f>#REF!-#REF!</f>
        <v>#REF!</v>
      </c>
      <c r="AJ283" s="68" t="e">
        <f>AI283/#REF!</f>
        <v>#REF!</v>
      </c>
      <c r="AK283" s="38" t="e">
        <f>#REF!-#REF!</f>
        <v>#REF!</v>
      </c>
      <c r="AL283" s="76" t="e">
        <f>AK283/#REF!</f>
        <v>#REF!</v>
      </c>
    </row>
    <row r="284" spans="1:38" s="39" customFormat="1" ht="12.75">
      <c r="A284" s="15" t="s">
        <v>514</v>
      </c>
      <c r="B284" s="15" t="s">
        <v>515</v>
      </c>
      <c r="C284" s="32">
        <v>1487</v>
      </c>
      <c r="D284" s="44">
        <v>1340164.13</v>
      </c>
      <c r="E284" s="34">
        <v>137700</v>
      </c>
      <c r="F284" s="17">
        <f t="shared" si="57"/>
        <v>14472.215405301378</v>
      </c>
      <c r="G284" s="18">
        <f t="shared" si="58"/>
        <v>0.0008854602361608771</v>
      </c>
      <c r="H284" s="19">
        <f>$B$543*G284</f>
        <v>82860.23945113065</v>
      </c>
      <c r="I284" s="20">
        <f t="shared" si="59"/>
        <v>9.73249186637618</v>
      </c>
      <c r="J284" s="20">
        <f t="shared" si="60"/>
        <v>-397.78459469862145</v>
      </c>
      <c r="K284" s="20">
        <f t="shared" si="56"/>
        <v>0</v>
      </c>
      <c r="L284" s="20">
        <f t="shared" si="61"/>
        <v>0</v>
      </c>
      <c r="M284" s="21">
        <f>$F$543*L284</f>
        <v>0</v>
      </c>
      <c r="N284" s="21">
        <f t="shared" si="62"/>
        <v>82860.23945113065</v>
      </c>
      <c r="O284" s="21">
        <v>93388.69</v>
      </c>
      <c r="AD284" s="38" t="e">
        <f>#REF!-O284</f>
        <v>#REF!</v>
      </c>
      <c r="AE284" s="68" t="e">
        <f>AD284/#REF!</f>
        <v>#REF!</v>
      </c>
      <c r="AF284" s="69">
        <v>100797.16542936962</v>
      </c>
      <c r="AG284" s="70" t="e">
        <f>#REF!-AF284</f>
        <v>#REF!</v>
      </c>
      <c r="AH284" s="68" t="e">
        <f>AG284/#REF!</f>
        <v>#REF!</v>
      </c>
      <c r="AI284" s="38" t="e">
        <f>#REF!-#REF!</f>
        <v>#REF!</v>
      </c>
      <c r="AJ284" s="68" t="e">
        <f>AI284/#REF!</f>
        <v>#REF!</v>
      </c>
      <c r="AK284" s="38" t="e">
        <f>#REF!-#REF!</f>
        <v>#REF!</v>
      </c>
      <c r="AL284" s="76" t="e">
        <f>AK284/#REF!</f>
        <v>#REF!</v>
      </c>
    </row>
    <row r="285" spans="1:38" s="39" customFormat="1" ht="12.75">
      <c r="A285" s="15" t="s">
        <v>516</v>
      </c>
      <c r="B285" s="15" t="s">
        <v>517</v>
      </c>
      <c r="C285" s="32">
        <v>382</v>
      </c>
      <c r="D285" s="44">
        <v>531002</v>
      </c>
      <c r="E285" s="34">
        <v>50200</v>
      </c>
      <c r="F285" s="17">
        <f t="shared" si="57"/>
        <v>4040.6925099601594</v>
      </c>
      <c r="G285" s="18">
        <f t="shared" si="58"/>
        <v>0.000247223555200276</v>
      </c>
      <c r="H285" s="19">
        <f>$B$543*G285</f>
        <v>23134.864949635994</v>
      </c>
      <c r="I285" s="20">
        <f t="shared" si="59"/>
        <v>10.57772908366534</v>
      </c>
      <c r="J285" s="20">
        <f t="shared" si="60"/>
        <v>220.6925099601596</v>
      </c>
      <c r="K285" s="20">
        <f t="shared" si="56"/>
        <v>220.6925099601596</v>
      </c>
      <c r="L285" s="20">
        <f t="shared" si="61"/>
        <v>5.863494378027835E-05</v>
      </c>
      <c r="M285" s="21">
        <f>$F$543*L285</f>
        <v>1085.561048823364</v>
      </c>
      <c r="N285" s="21">
        <f t="shared" si="62"/>
        <v>24220.42599845936</v>
      </c>
      <c r="O285" s="21">
        <v>27376.8</v>
      </c>
      <c r="AD285" s="38" t="e">
        <f>#REF!-O285</f>
        <v>#REF!</v>
      </c>
      <c r="AE285" s="68" t="e">
        <f>AD285/#REF!</f>
        <v>#REF!</v>
      </c>
      <c r="AF285" s="69">
        <v>31261.604023818083</v>
      </c>
      <c r="AG285" s="70" t="e">
        <f>#REF!-AF285</f>
        <v>#REF!</v>
      </c>
      <c r="AH285" s="68" t="e">
        <f>AG285/#REF!</f>
        <v>#REF!</v>
      </c>
      <c r="AI285" s="38" t="e">
        <f>#REF!-#REF!</f>
        <v>#REF!</v>
      </c>
      <c r="AJ285" s="68" t="e">
        <f>AI285/#REF!</f>
        <v>#REF!</v>
      </c>
      <c r="AK285" s="38" t="e">
        <f>#REF!-#REF!</f>
        <v>#REF!</v>
      </c>
      <c r="AL285" s="76" t="e">
        <f>AK285/#REF!</f>
        <v>#REF!</v>
      </c>
    </row>
    <row r="286" spans="1:38" s="39" customFormat="1" ht="12.75">
      <c r="A286" s="15" t="s">
        <v>518</v>
      </c>
      <c r="B286" s="15" t="s">
        <v>519</v>
      </c>
      <c r="C286" s="32">
        <v>6319</v>
      </c>
      <c r="D286" s="44">
        <v>11946002</v>
      </c>
      <c r="E286" s="34">
        <v>739600</v>
      </c>
      <c r="F286" s="17">
        <f t="shared" si="57"/>
        <v>102064.34104651163</v>
      </c>
      <c r="G286" s="18">
        <f t="shared" si="58"/>
        <v>0.006244649695688142</v>
      </c>
      <c r="H286" s="19">
        <f>$B$543*G286</f>
        <v>584366.353159577</v>
      </c>
      <c r="I286" s="20">
        <f t="shared" si="59"/>
        <v>16.151976744186047</v>
      </c>
      <c r="J286" s="20">
        <f t="shared" si="60"/>
        <v>38874.34104651163</v>
      </c>
      <c r="K286" s="20">
        <f t="shared" si="56"/>
        <v>38874.34104651163</v>
      </c>
      <c r="L286" s="20">
        <f t="shared" si="61"/>
        <v>0.01032837409012686</v>
      </c>
      <c r="M286" s="21">
        <f>$F$543*L286</f>
        <v>191218.40812081267</v>
      </c>
      <c r="N286" s="21">
        <f t="shared" si="62"/>
        <v>775584.7612803897</v>
      </c>
      <c r="O286" s="21">
        <v>879016.53</v>
      </c>
      <c r="AD286" s="38" t="e">
        <f>#REF!-O286</f>
        <v>#REF!</v>
      </c>
      <c r="AE286" s="68" t="e">
        <f>AD286/#REF!</f>
        <v>#REF!</v>
      </c>
      <c r="AF286" s="69">
        <v>957402.2428738354</v>
      </c>
      <c r="AG286" s="70" t="e">
        <f>#REF!-AF286</f>
        <v>#REF!</v>
      </c>
      <c r="AH286" s="68" t="e">
        <f>AG286/#REF!</f>
        <v>#REF!</v>
      </c>
      <c r="AI286" s="38" t="e">
        <f>#REF!-#REF!</f>
        <v>#REF!</v>
      </c>
      <c r="AJ286" s="68" t="e">
        <f>AI286/#REF!</f>
        <v>#REF!</v>
      </c>
      <c r="AK286" s="38" t="e">
        <f>#REF!-#REF!</f>
        <v>#REF!</v>
      </c>
      <c r="AL286" s="76" t="e">
        <f>AK286/#REF!</f>
        <v>#REF!</v>
      </c>
    </row>
    <row r="287" spans="1:38" s="39" customFormat="1" ht="12.75">
      <c r="A287" s="15" t="s">
        <v>520</v>
      </c>
      <c r="B287" s="15" t="s">
        <v>521</v>
      </c>
      <c r="C287" s="32">
        <v>274</v>
      </c>
      <c r="D287" s="44">
        <v>472741.68</v>
      </c>
      <c r="E287" s="34">
        <v>70100</v>
      </c>
      <c r="F287" s="17">
        <f t="shared" si="57"/>
        <v>1847.8062813124109</v>
      </c>
      <c r="G287" s="18">
        <f t="shared" si="58"/>
        <v>0.00011305518473910298</v>
      </c>
      <c r="H287" s="19">
        <f>$B$543*G287</f>
        <v>10579.559980344364</v>
      </c>
      <c r="I287" s="20">
        <f t="shared" si="59"/>
        <v>6.743818544935806</v>
      </c>
      <c r="J287" s="20">
        <f t="shared" si="60"/>
        <v>-892.1937186875891</v>
      </c>
      <c r="K287" s="20">
        <f t="shared" si="56"/>
        <v>0</v>
      </c>
      <c r="L287" s="20">
        <f t="shared" si="61"/>
        <v>0</v>
      </c>
      <c r="M287" s="21">
        <f>$F$543*L287</f>
        <v>0</v>
      </c>
      <c r="N287" s="21">
        <f t="shared" si="62"/>
        <v>10579.559980344364</v>
      </c>
      <c r="O287" s="21">
        <v>13547.04</v>
      </c>
      <c r="AD287" s="38" t="e">
        <f>#REF!-O287</f>
        <v>#REF!</v>
      </c>
      <c r="AE287" s="68" t="e">
        <f>AD287/#REF!</f>
        <v>#REF!</v>
      </c>
      <c r="AF287" s="69">
        <v>13348.244516650562</v>
      </c>
      <c r="AG287" s="70" t="e">
        <f>#REF!-AF287</f>
        <v>#REF!</v>
      </c>
      <c r="AH287" s="68" t="e">
        <f>AG287/#REF!</f>
        <v>#REF!</v>
      </c>
      <c r="AI287" s="38" t="e">
        <f>#REF!-#REF!</f>
        <v>#REF!</v>
      </c>
      <c r="AJ287" s="68" t="e">
        <f>AI287/#REF!</f>
        <v>#REF!</v>
      </c>
      <c r="AK287" s="38" t="e">
        <f>#REF!-#REF!</f>
        <v>#REF!</v>
      </c>
      <c r="AL287" s="76" t="e">
        <f>AK287/#REF!</f>
        <v>#REF!</v>
      </c>
    </row>
    <row r="288" spans="1:38" s="39" customFormat="1" ht="12.75">
      <c r="A288" s="15" t="s">
        <v>522</v>
      </c>
      <c r="B288" s="15" t="s">
        <v>523</v>
      </c>
      <c r="C288" s="32">
        <v>344</v>
      </c>
      <c r="D288" s="44">
        <v>423274.13</v>
      </c>
      <c r="E288" s="34">
        <v>47050</v>
      </c>
      <c r="F288" s="17">
        <f t="shared" si="57"/>
        <v>3094.7141492029755</v>
      </c>
      <c r="G288" s="18">
        <f t="shared" si="58"/>
        <v>0.0001893453244483829</v>
      </c>
      <c r="H288" s="19">
        <f>$B$543*G288</f>
        <v>17718.69394245107</v>
      </c>
      <c r="I288" s="20">
        <f t="shared" si="59"/>
        <v>8.996262061636557</v>
      </c>
      <c r="J288" s="20">
        <f t="shared" si="60"/>
        <v>-345.2858507970244</v>
      </c>
      <c r="K288" s="20">
        <f t="shared" si="56"/>
        <v>0</v>
      </c>
      <c r="L288" s="20">
        <f t="shared" si="61"/>
        <v>0</v>
      </c>
      <c r="M288" s="21">
        <f>$F$543*L288</f>
        <v>0</v>
      </c>
      <c r="N288" s="21">
        <f t="shared" si="62"/>
        <v>17718.69394245107</v>
      </c>
      <c r="O288" s="21">
        <v>20435.74</v>
      </c>
      <c r="AD288" s="38" t="e">
        <f>#REF!-O288</f>
        <v>#REF!</v>
      </c>
      <c r="AE288" s="68" t="e">
        <f>AD288/#REF!</f>
        <v>#REF!</v>
      </c>
      <c r="AF288" s="69">
        <v>22911.909067954046</v>
      </c>
      <c r="AG288" s="70" t="e">
        <f>#REF!-AF288</f>
        <v>#REF!</v>
      </c>
      <c r="AH288" s="68" t="e">
        <f>AG288/#REF!</f>
        <v>#REF!</v>
      </c>
      <c r="AI288" s="38" t="e">
        <f>#REF!-#REF!</f>
        <v>#REF!</v>
      </c>
      <c r="AJ288" s="68" t="e">
        <f>AI288/#REF!</f>
        <v>#REF!</v>
      </c>
      <c r="AK288" s="38" t="e">
        <f>#REF!-#REF!</f>
        <v>#REF!</v>
      </c>
      <c r="AL288" s="76" t="e">
        <f>AK288/#REF!</f>
        <v>#REF!</v>
      </c>
    </row>
    <row r="289" spans="1:38" s="39" customFormat="1" ht="12.75">
      <c r="A289" s="15" t="s">
        <v>524</v>
      </c>
      <c r="B289" s="15" t="s">
        <v>525</v>
      </c>
      <c r="C289" s="32">
        <v>879</v>
      </c>
      <c r="D289" s="44">
        <v>834015.92</v>
      </c>
      <c r="E289" s="34">
        <v>66750</v>
      </c>
      <c r="F289" s="17">
        <f t="shared" si="57"/>
        <v>10982.771440898878</v>
      </c>
      <c r="G289" s="18">
        <f t="shared" si="58"/>
        <v>0.0006719639752043023</v>
      </c>
      <c r="H289" s="19">
        <f>$B$543*G289</f>
        <v>62881.53167597004</v>
      </c>
      <c r="I289" s="20">
        <f t="shared" si="59"/>
        <v>12.49462052434457</v>
      </c>
      <c r="J289" s="20">
        <f t="shared" si="60"/>
        <v>2192.7714408988777</v>
      </c>
      <c r="K289" s="20">
        <f t="shared" si="56"/>
        <v>2192.7714408988777</v>
      </c>
      <c r="L289" s="20">
        <f t="shared" si="61"/>
        <v>0.0005825890066831729</v>
      </c>
      <c r="M289" s="21">
        <f>$F$543*L289</f>
        <v>10785.990270543492</v>
      </c>
      <c r="N289" s="21">
        <f t="shared" si="62"/>
        <v>73667.52194651353</v>
      </c>
      <c r="O289" s="21">
        <v>100522.9</v>
      </c>
      <c r="AD289" s="38" t="e">
        <f>#REF!-O289</f>
        <v>#REF!</v>
      </c>
      <c r="AE289" s="68" t="e">
        <f>AD289/#REF!</f>
        <v>#REF!</v>
      </c>
      <c r="AF289" s="69">
        <v>92157.79497285286</v>
      </c>
      <c r="AG289" s="70" t="e">
        <f>#REF!-AF289</f>
        <v>#REF!</v>
      </c>
      <c r="AH289" s="68" t="e">
        <f>AG289/#REF!</f>
        <v>#REF!</v>
      </c>
      <c r="AI289" s="38" t="e">
        <f>#REF!-#REF!</f>
        <v>#REF!</v>
      </c>
      <c r="AJ289" s="68" t="e">
        <f>AI289/#REF!</f>
        <v>#REF!</v>
      </c>
      <c r="AK289" s="38" t="e">
        <f>#REF!-#REF!</f>
        <v>#REF!</v>
      </c>
      <c r="AL289" s="76" t="e">
        <f>AK289/#REF!</f>
        <v>#REF!</v>
      </c>
    </row>
    <row r="290" spans="1:38" s="39" customFormat="1" ht="12.75">
      <c r="A290" s="15" t="s">
        <v>526</v>
      </c>
      <c r="B290" s="15" t="s">
        <v>527</v>
      </c>
      <c r="C290" s="32">
        <v>358</v>
      </c>
      <c r="D290" s="44">
        <v>809008.09</v>
      </c>
      <c r="E290" s="34">
        <v>82350</v>
      </c>
      <c r="F290" s="17">
        <f t="shared" si="57"/>
        <v>3516.999346933819</v>
      </c>
      <c r="G290" s="18">
        <f t="shared" si="58"/>
        <v>0.0002151821946467787</v>
      </c>
      <c r="H290" s="19">
        <f>$B$543*G290</f>
        <v>20136.475299397167</v>
      </c>
      <c r="I290" s="20">
        <f t="shared" si="59"/>
        <v>9.824020522161506</v>
      </c>
      <c r="J290" s="20">
        <f t="shared" si="60"/>
        <v>-63.000653066180845</v>
      </c>
      <c r="K290" s="20">
        <f t="shared" si="56"/>
        <v>0</v>
      </c>
      <c r="L290" s="20">
        <f t="shared" si="61"/>
        <v>0</v>
      </c>
      <c r="M290" s="21">
        <f>$F$543*L290</f>
        <v>0</v>
      </c>
      <c r="N290" s="21">
        <f t="shared" si="62"/>
        <v>20136.475299397167</v>
      </c>
      <c r="O290" s="21">
        <v>24258.81</v>
      </c>
      <c r="AD290" s="38" t="e">
        <f>#REF!-O290</f>
        <v>#REF!</v>
      </c>
      <c r="AE290" s="68" t="e">
        <f>AD290/#REF!</f>
        <v>#REF!</v>
      </c>
      <c r="AF290" s="69">
        <v>24779.834486963115</v>
      </c>
      <c r="AG290" s="70" t="e">
        <f>#REF!-AF290</f>
        <v>#REF!</v>
      </c>
      <c r="AH290" s="68" t="e">
        <f>AG290/#REF!</f>
        <v>#REF!</v>
      </c>
      <c r="AI290" s="38" t="e">
        <f>#REF!-#REF!</f>
        <v>#REF!</v>
      </c>
      <c r="AJ290" s="68" t="e">
        <f>AI290/#REF!</f>
        <v>#REF!</v>
      </c>
      <c r="AK290" s="38" t="e">
        <f>#REF!-#REF!</f>
        <v>#REF!</v>
      </c>
      <c r="AL290" s="76" t="e">
        <f>AK290/#REF!</f>
        <v>#REF!</v>
      </c>
    </row>
    <row r="291" spans="1:38" s="39" customFormat="1" ht="12.75">
      <c r="A291" s="15" t="s">
        <v>528</v>
      </c>
      <c r="B291" s="15" t="s">
        <v>529</v>
      </c>
      <c r="C291" s="32">
        <v>60</v>
      </c>
      <c r="D291" s="44">
        <v>123102</v>
      </c>
      <c r="E291" s="34">
        <v>21850</v>
      </c>
      <c r="F291" s="17">
        <f t="shared" si="57"/>
        <v>338.037528604119</v>
      </c>
      <c r="G291" s="18">
        <f t="shared" si="58"/>
        <v>2.068230616574417E-05</v>
      </c>
      <c r="H291" s="19">
        <f>$B$543*G291</f>
        <v>1935.4238296747099</v>
      </c>
      <c r="I291" s="20">
        <f t="shared" si="59"/>
        <v>5.63395881006865</v>
      </c>
      <c r="J291" s="20">
        <f t="shared" si="60"/>
        <v>-261.962471395881</v>
      </c>
      <c r="K291" s="20">
        <f t="shared" si="56"/>
        <v>0</v>
      </c>
      <c r="L291" s="20">
        <f t="shared" si="61"/>
        <v>0</v>
      </c>
      <c r="M291" s="21">
        <f>$F$543*L291</f>
        <v>0</v>
      </c>
      <c r="N291" s="21">
        <f t="shared" si="62"/>
        <v>1935.4238296747099</v>
      </c>
      <c r="O291" s="21">
        <v>2410.84</v>
      </c>
      <c r="AD291" s="38" t="e">
        <f>#REF!-O291</f>
        <v>#REF!</v>
      </c>
      <c r="AE291" s="68" t="e">
        <f>AD291/#REF!</f>
        <v>#REF!</v>
      </c>
      <c r="AF291" s="69">
        <v>2503.223140977951</v>
      </c>
      <c r="AG291" s="70" t="e">
        <f>#REF!-AF291</f>
        <v>#REF!</v>
      </c>
      <c r="AH291" s="68" t="e">
        <f>AG291/#REF!</f>
        <v>#REF!</v>
      </c>
      <c r="AI291" s="38" t="e">
        <f>#REF!-#REF!</f>
        <v>#REF!</v>
      </c>
      <c r="AJ291" s="68" t="e">
        <f>AI291/#REF!</f>
        <v>#REF!</v>
      </c>
      <c r="AK291" s="38" t="e">
        <f>#REF!-#REF!</f>
        <v>#REF!</v>
      </c>
      <c r="AL291" s="76" t="e">
        <f>AK291/#REF!</f>
        <v>#REF!</v>
      </c>
    </row>
    <row r="292" spans="1:38" s="39" customFormat="1" ht="12.75">
      <c r="A292" s="15" t="s">
        <v>530</v>
      </c>
      <c r="B292" s="15" t="s">
        <v>531</v>
      </c>
      <c r="C292" s="32">
        <v>1514</v>
      </c>
      <c r="D292" s="44">
        <v>1955751.59</v>
      </c>
      <c r="E292" s="34">
        <v>262050</v>
      </c>
      <c r="F292" s="17">
        <f t="shared" si="57"/>
        <v>11299.400523793169</v>
      </c>
      <c r="G292" s="18">
        <f t="shared" si="58"/>
        <v>0.0006913364385530913</v>
      </c>
      <c r="H292" s="19">
        <f>$B$543*G292</f>
        <v>64694.382085604084</v>
      </c>
      <c r="I292" s="20">
        <f t="shared" si="59"/>
        <v>7.463276435794696</v>
      </c>
      <c r="J292" s="20">
        <f t="shared" si="60"/>
        <v>-3840.5994762068303</v>
      </c>
      <c r="K292" s="20">
        <f t="shared" si="56"/>
        <v>0</v>
      </c>
      <c r="L292" s="20">
        <f t="shared" si="61"/>
        <v>0</v>
      </c>
      <c r="M292" s="21">
        <f>$F$543*L292</f>
        <v>0</v>
      </c>
      <c r="N292" s="21">
        <f t="shared" si="62"/>
        <v>64694.382085604084</v>
      </c>
      <c r="O292" s="21">
        <v>79173.47</v>
      </c>
      <c r="AD292" s="38" t="e">
        <f>#REF!-O292</f>
        <v>#REF!</v>
      </c>
      <c r="AE292" s="68" t="e">
        <f>AD292/#REF!</f>
        <v>#REF!</v>
      </c>
      <c r="AF292" s="69">
        <v>78353.58313797171</v>
      </c>
      <c r="AG292" s="70" t="e">
        <f>#REF!-AF292</f>
        <v>#REF!</v>
      </c>
      <c r="AH292" s="68" t="e">
        <f>AG292/#REF!</f>
        <v>#REF!</v>
      </c>
      <c r="AI292" s="38" t="e">
        <f>#REF!-#REF!</f>
        <v>#REF!</v>
      </c>
      <c r="AJ292" s="68" t="e">
        <f>AI292/#REF!</f>
        <v>#REF!</v>
      </c>
      <c r="AK292" s="38" t="e">
        <f>#REF!-#REF!</f>
        <v>#REF!</v>
      </c>
      <c r="AL292" s="76" t="e">
        <f>AK292/#REF!</f>
        <v>#REF!</v>
      </c>
    </row>
    <row r="293" spans="1:38" s="39" customFormat="1" ht="12.75">
      <c r="A293" s="15" t="s">
        <v>532</v>
      </c>
      <c r="B293" s="15" t="s">
        <v>533</v>
      </c>
      <c r="C293" s="32">
        <v>1734</v>
      </c>
      <c r="D293" s="44">
        <v>1265448.07</v>
      </c>
      <c r="E293" s="34">
        <v>107400</v>
      </c>
      <c r="F293" s="17">
        <f t="shared" si="57"/>
        <v>20430.977219553075</v>
      </c>
      <c r="G293" s="18">
        <f t="shared" si="58"/>
        <v>0.0012500379110717246</v>
      </c>
      <c r="H293" s="19">
        <f>$B$543*G293</f>
        <v>116976.95323223453</v>
      </c>
      <c r="I293" s="20">
        <f t="shared" si="59"/>
        <v>11.782570484171323</v>
      </c>
      <c r="J293" s="20">
        <f t="shared" si="60"/>
        <v>3090.9772195530745</v>
      </c>
      <c r="K293" s="20">
        <f t="shared" si="56"/>
        <v>3090.9772195530745</v>
      </c>
      <c r="L293" s="20">
        <f t="shared" si="61"/>
        <v>0.0008212298438552977</v>
      </c>
      <c r="M293" s="21">
        <f>$F$543*L293</f>
        <v>15204.161087990258</v>
      </c>
      <c r="N293" s="21">
        <f t="shared" si="62"/>
        <v>132181.1143202248</v>
      </c>
      <c r="O293" s="21">
        <v>138857.16</v>
      </c>
      <c r="AD293" s="38" t="e">
        <f>#REF!-O293</f>
        <v>#REF!</v>
      </c>
      <c r="AE293" s="68" t="e">
        <f>AD293/#REF!</f>
        <v>#REF!</v>
      </c>
      <c r="AF293" s="69">
        <v>159913.62882400255</v>
      </c>
      <c r="AG293" s="70" t="e">
        <f>#REF!-AF293</f>
        <v>#REF!</v>
      </c>
      <c r="AH293" s="68" t="e">
        <f>AG293/#REF!</f>
        <v>#REF!</v>
      </c>
      <c r="AI293" s="38" t="e">
        <f>#REF!-#REF!</f>
        <v>#REF!</v>
      </c>
      <c r="AJ293" s="68" t="e">
        <f>AI293/#REF!</f>
        <v>#REF!</v>
      </c>
      <c r="AK293" s="38" t="e">
        <f>#REF!-#REF!</f>
        <v>#REF!</v>
      </c>
      <c r="AL293" s="76" t="e">
        <f>AK293/#REF!</f>
        <v>#REF!</v>
      </c>
    </row>
    <row r="294" spans="1:38" s="39" customFormat="1" ht="12.75">
      <c r="A294" s="15" t="s">
        <v>534</v>
      </c>
      <c r="B294" s="15" t="s">
        <v>535</v>
      </c>
      <c r="C294" s="32">
        <v>1353</v>
      </c>
      <c r="D294" s="44">
        <v>1568886.52</v>
      </c>
      <c r="E294" s="34">
        <v>170950</v>
      </c>
      <c r="F294" s="17">
        <f t="shared" si="57"/>
        <v>12417.101266803158</v>
      </c>
      <c r="G294" s="18">
        <f t="shared" si="58"/>
        <v>0.0007597212390930473</v>
      </c>
      <c r="H294" s="19">
        <f>$B$543*G294</f>
        <v>71093.74449190084</v>
      </c>
      <c r="I294" s="20">
        <f t="shared" si="59"/>
        <v>9.177458438139807</v>
      </c>
      <c r="J294" s="20">
        <f t="shared" si="60"/>
        <v>-1112.8987331968415</v>
      </c>
      <c r="K294" s="20">
        <f t="shared" si="56"/>
        <v>0</v>
      </c>
      <c r="L294" s="20">
        <f t="shared" si="61"/>
        <v>0</v>
      </c>
      <c r="M294" s="21">
        <f>$F$543*L294</f>
        <v>0</v>
      </c>
      <c r="N294" s="21">
        <f t="shared" si="62"/>
        <v>71093.74449190084</v>
      </c>
      <c r="O294" s="21">
        <v>90867.04</v>
      </c>
      <c r="AD294" s="38" t="e">
        <f>#REF!-O294</f>
        <v>#REF!</v>
      </c>
      <c r="AE294" s="68" t="e">
        <f>AD294/#REF!</f>
        <v>#REF!</v>
      </c>
      <c r="AF294" s="69">
        <v>83350.96073491633</v>
      </c>
      <c r="AG294" s="70" t="e">
        <f>#REF!-AF294</f>
        <v>#REF!</v>
      </c>
      <c r="AH294" s="68" t="e">
        <f>AG294/#REF!</f>
        <v>#REF!</v>
      </c>
      <c r="AI294" s="38" t="e">
        <f>#REF!-#REF!</f>
        <v>#REF!</v>
      </c>
      <c r="AJ294" s="68" t="e">
        <f>AI294/#REF!</f>
        <v>#REF!</v>
      </c>
      <c r="AK294" s="38" t="e">
        <f>#REF!-#REF!</f>
        <v>#REF!</v>
      </c>
      <c r="AL294" s="76" t="e">
        <f>AK294/#REF!</f>
        <v>#REF!</v>
      </c>
    </row>
    <row r="295" spans="1:38" s="39" customFormat="1" ht="12.75">
      <c r="A295" s="15"/>
      <c r="B295" s="15"/>
      <c r="C295" s="27"/>
      <c r="D295" s="29"/>
      <c r="E295" s="16"/>
      <c r="F295" s="17"/>
      <c r="G295" s="18"/>
      <c r="H295" s="19">
        <f>$B$543*G295</f>
        <v>0</v>
      </c>
      <c r="I295" s="20"/>
      <c r="J295" s="20"/>
      <c r="K295" s="20">
        <f t="shared" si="56"/>
        <v>0</v>
      </c>
      <c r="L295" s="20"/>
      <c r="M295" s="21">
        <f>$F$543*L295</f>
        <v>0</v>
      </c>
      <c r="N295" s="21">
        <f t="shared" si="62"/>
        <v>0</v>
      </c>
      <c r="O295" s="21"/>
      <c r="AD295" s="38" t="e">
        <f>#REF!-O295</f>
        <v>#REF!</v>
      </c>
      <c r="AE295" s="68" t="e">
        <f>AD295/#REF!</f>
        <v>#REF!</v>
      </c>
      <c r="AF295" s="69"/>
      <c r="AG295" s="70" t="e">
        <f>#REF!-AF295</f>
        <v>#REF!</v>
      </c>
      <c r="AH295" s="68" t="e">
        <f>AG295/#REF!</f>
        <v>#REF!</v>
      </c>
      <c r="AI295" s="38" t="e">
        <f>#REF!-#REF!</f>
        <v>#REF!</v>
      </c>
      <c r="AJ295" s="68"/>
      <c r="AK295" s="38" t="e">
        <f>#REF!-#REF!</f>
        <v>#REF!</v>
      </c>
      <c r="AL295" s="76" t="e">
        <f>AK295/#REF!</f>
        <v>#REF!</v>
      </c>
    </row>
    <row r="296" spans="1:38" s="39" customFormat="1" ht="12.75">
      <c r="A296" s="2" t="s">
        <v>996</v>
      </c>
      <c r="B296" s="15"/>
      <c r="C296" s="15"/>
      <c r="D296" s="16"/>
      <c r="E296" s="16"/>
      <c r="F296" s="17"/>
      <c r="G296" s="18"/>
      <c r="H296" s="19">
        <f>$B$543*G296</f>
        <v>0</v>
      </c>
      <c r="I296" s="20"/>
      <c r="J296" s="20"/>
      <c r="K296" s="20">
        <f t="shared" si="56"/>
        <v>0</v>
      </c>
      <c r="L296" s="20"/>
      <c r="M296" s="21">
        <f>$F$543*L296</f>
        <v>0</v>
      </c>
      <c r="N296" s="21">
        <f t="shared" si="62"/>
        <v>0</v>
      </c>
      <c r="O296" s="21"/>
      <c r="AD296" s="38" t="e">
        <f>#REF!-O296</f>
        <v>#REF!</v>
      </c>
      <c r="AE296" s="68" t="e">
        <f>AD296/#REF!</f>
        <v>#REF!</v>
      </c>
      <c r="AF296" s="69"/>
      <c r="AG296" s="70" t="e">
        <f>#REF!-AF296</f>
        <v>#REF!</v>
      </c>
      <c r="AH296" s="68" t="e">
        <f>AG296/#REF!</f>
        <v>#REF!</v>
      </c>
      <c r="AI296" s="38" t="e">
        <f>#REF!-#REF!</f>
        <v>#REF!</v>
      </c>
      <c r="AJ296" s="68"/>
      <c r="AK296" s="38" t="e">
        <f>#REF!-#REF!</f>
        <v>#REF!</v>
      </c>
      <c r="AL296" s="76" t="e">
        <f>AK296/#REF!</f>
        <v>#REF!</v>
      </c>
    </row>
    <row r="297" spans="1:38" s="39" customFormat="1" ht="12.75">
      <c r="A297" s="15" t="s">
        <v>536</v>
      </c>
      <c r="B297" s="15" t="s">
        <v>537</v>
      </c>
      <c r="C297" s="32">
        <v>849</v>
      </c>
      <c r="D297" s="44">
        <v>397492.3</v>
      </c>
      <c r="E297" s="34">
        <v>38000</v>
      </c>
      <c r="F297" s="17">
        <f aca="true" t="shared" si="63" ref="F297:F328">D297/E297*C297</f>
        <v>8880.814807894736</v>
      </c>
      <c r="G297" s="18">
        <f aca="true" t="shared" si="64" ref="G297:G328">F297/$F$533</f>
        <v>0.0005433589921705378</v>
      </c>
      <c r="H297" s="19">
        <f>$B$543*G297</f>
        <v>50846.84140575646</v>
      </c>
      <c r="I297" s="20">
        <f aca="true" t="shared" si="65" ref="I297:I328">D297/E297</f>
        <v>10.460323684210525</v>
      </c>
      <c r="J297" s="20">
        <f aca="true" t="shared" si="66" ref="J297:J328">(I297-10)*C297</f>
        <v>390.8148078947361</v>
      </c>
      <c r="K297" s="20">
        <f t="shared" si="56"/>
        <v>390.8148078947361</v>
      </c>
      <c r="L297" s="20">
        <f aca="true" t="shared" si="67" ref="L297:L328">K297/$K$533</f>
        <v>0.00010383408251392367</v>
      </c>
      <c r="M297" s="21">
        <f>$F$543*L297</f>
        <v>1922.3730466906163</v>
      </c>
      <c r="N297" s="21">
        <f t="shared" si="62"/>
        <v>52769.21445244708</v>
      </c>
      <c r="O297" s="21">
        <v>73710.77</v>
      </c>
      <c r="AD297" s="38" t="e">
        <f>#REF!-O297</f>
        <v>#REF!</v>
      </c>
      <c r="AE297" s="68" t="e">
        <f>AD297/#REF!</f>
        <v>#REF!</v>
      </c>
      <c r="AF297" s="69">
        <v>65545.34355345242</v>
      </c>
      <c r="AG297" s="70" t="e">
        <f>#REF!-AF297</f>
        <v>#REF!</v>
      </c>
      <c r="AH297" s="68" t="e">
        <f>AG297/#REF!</f>
        <v>#REF!</v>
      </c>
      <c r="AI297" s="38" t="e">
        <f>#REF!-#REF!</f>
        <v>#REF!</v>
      </c>
      <c r="AJ297" s="68" t="e">
        <f>AI297/#REF!</f>
        <v>#REF!</v>
      </c>
      <c r="AK297" s="38" t="e">
        <f>#REF!-#REF!</f>
        <v>#REF!</v>
      </c>
      <c r="AL297" s="76" t="e">
        <f>AK297/#REF!</f>
        <v>#REF!</v>
      </c>
    </row>
    <row r="298" spans="1:38" s="39" customFormat="1" ht="12.75">
      <c r="A298" s="15" t="s">
        <v>538</v>
      </c>
      <c r="B298" s="15" t="s">
        <v>539</v>
      </c>
      <c r="C298" s="32">
        <v>31395</v>
      </c>
      <c r="D298" s="44">
        <v>42365665</v>
      </c>
      <c r="E298" s="34">
        <v>2377800</v>
      </c>
      <c r="F298" s="17">
        <f t="shared" si="63"/>
        <v>559370.0280406257</v>
      </c>
      <c r="G298" s="18">
        <f t="shared" si="64"/>
        <v>0.034224194655694075</v>
      </c>
      <c r="H298" s="19">
        <f>$B$543*G298</f>
        <v>3202656.4812083584</v>
      </c>
      <c r="I298" s="20">
        <f t="shared" si="65"/>
        <v>17.81716923206325</v>
      </c>
      <c r="J298" s="20">
        <f t="shared" si="66"/>
        <v>245420.02804062574</v>
      </c>
      <c r="K298" s="20">
        <f t="shared" si="56"/>
        <v>245420.02804062574</v>
      </c>
      <c r="L298" s="20">
        <f t="shared" si="67"/>
        <v>0.06520470291136843</v>
      </c>
      <c r="M298" s="21">
        <f>$F$543*L298</f>
        <v>1207192.863455747</v>
      </c>
      <c r="N298" s="21">
        <f t="shared" si="62"/>
        <v>4409849.344664105</v>
      </c>
      <c r="O298" s="21">
        <v>4852999.09</v>
      </c>
      <c r="AD298" s="38" t="e">
        <f>#REF!-O298</f>
        <v>#REF!</v>
      </c>
      <c r="AE298" s="68" t="e">
        <f>AD298/#REF!</f>
        <v>#REF!</v>
      </c>
      <c r="AF298" s="69">
        <v>5080461.511434488</v>
      </c>
      <c r="AG298" s="70" t="e">
        <f>#REF!-AF298</f>
        <v>#REF!</v>
      </c>
      <c r="AH298" s="68" t="e">
        <f>AG298/#REF!</f>
        <v>#REF!</v>
      </c>
      <c r="AI298" s="38" t="e">
        <f>#REF!-#REF!</f>
        <v>#REF!</v>
      </c>
      <c r="AJ298" s="68" t="e">
        <f>AI298/#REF!</f>
        <v>#REF!</v>
      </c>
      <c r="AK298" s="38" t="e">
        <f>#REF!-#REF!</f>
        <v>#REF!</v>
      </c>
      <c r="AL298" s="76" t="e">
        <f>AK298/#REF!</f>
        <v>#REF!</v>
      </c>
    </row>
    <row r="299" spans="1:38" s="39" customFormat="1" ht="12.75">
      <c r="A299" s="15" t="s">
        <v>540</v>
      </c>
      <c r="B299" s="15" t="s">
        <v>541</v>
      </c>
      <c r="C299" s="32">
        <v>1264</v>
      </c>
      <c r="D299" s="44">
        <v>696882</v>
      </c>
      <c r="E299" s="34">
        <v>58950</v>
      </c>
      <c r="F299" s="17">
        <f t="shared" si="63"/>
        <v>14942.474096692113</v>
      </c>
      <c r="G299" s="18">
        <f t="shared" si="64"/>
        <v>0.0009142322907685645</v>
      </c>
      <c r="H299" s="19">
        <f>$B$543*G299</f>
        <v>85552.69162112377</v>
      </c>
      <c r="I299" s="20">
        <f t="shared" si="65"/>
        <v>11.821577608142494</v>
      </c>
      <c r="J299" s="20">
        <f t="shared" si="66"/>
        <v>2302.4740966921127</v>
      </c>
      <c r="K299" s="20">
        <f t="shared" si="56"/>
        <v>2302.4740966921127</v>
      </c>
      <c r="L299" s="20">
        <f t="shared" si="67"/>
        <v>0.0006117354831818306</v>
      </c>
      <c r="M299" s="21">
        <f>$F$543*L299</f>
        <v>11325.60500465074</v>
      </c>
      <c r="N299" s="21">
        <f t="shared" si="62"/>
        <v>96878.29662577451</v>
      </c>
      <c r="O299" s="21">
        <v>126598.43</v>
      </c>
      <c r="AD299" s="38" t="e">
        <f>#REF!-O299</f>
        <v>#REF!</v>
      </c>
      <c r="AE299" s="68" t="e">
        <f>AD299/#REF!</f>
        <v>#REF!</v>
      </c>
      <c r="AF299" s="69">
        <v>125496.61439662462</v>
      </c>
      <c r="AG299" s="70" t="e">
        <f>#REF!-AF299</f>
        <v>#REF!</v>
      </c>
      <c r="AH299" s="68" t="e">
        <f>AG299/#REF!</f>
        <v>#REF!</v>
      </c>
      <c r="AI299" s="38" t="e">
        <f>#REF!-#REF!</f>
        <v>#REF!</v>
      </c>
      <c r="AJ299" s="68" t="e">
        <f>AI299/#REF!</f>
        <v>#REF!</v>
      </c>
      <c r="AK299" s="38" t="e">
        <f>#REF!-#REF!</f>
        <v>#REF!</v>
      </c>
      <c r="AL299" s="76" t="e">
        <f>AK299/#REF!</f>
        <v>#REF!</v>
      </c>
    </row>
    <row r="300" spans="1:38" s="39" customFormat="1" ht="12.75">
      <c r="A300" s="15" t="s">
        <v>542</v>
      </c>
      <c r="B300" s="15" t="s">
        <v>543</v>
      </c>
      <c r="C300" s="32">
        <v>1322</v>
      </c>
      <c r="D300" s="44">
        <v>1065171.45</v>
      </c>
      <c r="E300" s="34">
        <v>96700</v>
      </c>
      <c r="F300" s="17">
        <f t="shared" si="63"/>
        <v>14562.116410548086</v>
      </c>
      <c r="G300" s="18">
        <f t="shared" si="64"/>
        <v>0.0008909606908671891</v>
      </c>
      <c r="H300" s="19">
        <f>$B$543*G300</f>
        <v>83374.96498644233</v>
      </c>
      <c r="I300" s="20">
        <f t="shared" si="65"/>
        <v>11.01521664943123</v>
      </c>
      <c r="J300" s="20">
        <f t="shared" si="66"/>
        <v>1342.1164105480852</v>
      </c>
      <c r="K300" s="20">
        <f t="shared" si="56"/>
        <v>1342.1164105480852</v>
      </c>
      <c r="L300" s="20">
        <f t="shared" si="67"/>
        <v>0.0003565817448597703</v>
      </c>
      <c r="M300" s="21">
        <f>$F$543*L300</f>
        <v>6601.716109625301</v>
      </c>
      <c r="N300" s="21">
        <f t="shared" si="62"/>
        <v>89976.68109606762</v>
      </c>
      <c r="O300" s="21">
        <v>144735.15</v>
      </c>
      <c r="AD300" s="38" t="e">
        <f>#REF!-O300</f>
        <v>#REF!</v>
      </c>
      <c r="AE300" s="68" t="e">
        <f>AD300/#REF!</f>
        <v>#REF!</v>
      </c>
      <c r="AF300" s="69">
        <v>124546.79030357955</v>
      </c>
      <c r="AG300" s="70" t="e">
        <f>#REF!-AF300</f>
        <v>#REF!</v>
      </c>
      <c r="AH300" s="68" t="e">
        <f>AG300/#REF!</f>
        <v>#REF!</v>
      </c>
      <c r="AI300" s="38" t="e">
        <f>#REF!-#REF!</f>
        <v>#REF!</v>
      </c>
      <c r="AJ300" s="68" t="e">
        <f>AI300/#REF!</f>
        <v>#REF!</v>
      </c>
      <c r="AK300" s="38" t="e">
        <f>#REF!-#REF!</f>
        <v>#REF!</v>
      </c>
      <c r="AL300" s="76" t="e">
        <f>AK300/#REF!</f>
        <v>#REF!</v>
      </c>
    </row>
    <row r="301" spans="1:38" s="39" customFormat="1" ht="12.75">
      <c r="A301" s="15" t="s">
        <v>544</v>
      </c>
      <c r="B301" s="15" t="s">
        <v>545</v>
      </c>
      <c r="C301" s="32">
        <v>9198</v>
      </c>
      <c r="D301" s="44">
        <v>12774167.74</v>
      </c>
      <c r="E301" s="34">
        <v>746850</v>
      </c>
      <c r="F301" s="17">
        <f t="shared" si="63"/>
        <v>157323.1503950191</v>
      </c>
      <c r="G301" s="18">
        <f t="shared" si="64"/>
        <v>0.009625574937982058</v>
      </c>
      <c r="H301" s="19">
        <f>$B$543*G301</f>
        <v>900749.0247942489</v>
      </c>
      <c r="I301" s="20">
        <f t="shared" si="65"/>
        <v>17.10406070830823</v>
      </c>
      <c r="J301" s="20">
        <f t="shared" si="66"/>
        <v>65343.15039501909</v>
      </c>
      <c r="K301" s="20">
        <f t="shared" si="56"/>
        <v>65343.15039501909</v>
      </c>
      <c r="L301" s="20">
        <f t="shared" si="67"/>
        <v>0.017360770198000273</v>
      </c>
      <c r="M301" s="21">
        <f>$F$543*L301</f>
        <v>321415.4340310192</v>
      </c>
      <c r="N301" s="21">
        <f t="shared" si="62"/>
        <v>1222164.458825268</v>
      </c>
      <c r="O301" s="21">
        <v>1357262.63</v>
      </c>
      <c r="AD301" s="38" t="e">
        <f>#REF!-O301</f>
        <v>#REF!</v>
      </c>
      <c r="AE301" s="68" t="e">
        <f>AD301/#REF!</f>
        <v>#REF!</v>
      </c>
      <c r="AF301" s="69">
        <v>1411379.6043509536</v>
      </c>
      <c r="AG301" s="70" t="e">
        <f>#REF!-AF301</f>
        <v>#REF!</v>
      </c>
      <c r="AH301" s="68" t="e">
        <f>AG301/#REF!</f>
        <v>#REF!</v>
      </c>
      <c r="AI301" s="38" t="e">
        <f>#REF!-#REF!</f>
        <v>#REF!</v>
      </c>
      <c r="AJ301" s="68" t="e">
        <f>AI301/#REF!</f>
        <v>#REF!</v>
      </c>
      <c r="AK301" s="38" t="e">
        <f>#REF!-#REF!</f>
        <v>#REF!</v>
      </c>
      <c r="AL301" s="76" t="e">
        <f>AK301/#REF!</f>
        <v>#REF!</v>
      </c>
    </row>
    <row r="302" spans="1:38" s="39" customFormat="1" ht="12.75">
      <c r="A302" s="15" t="s">
        <v>546</v>
      </c>
      <c r="B302" s="15" t="s">
        <v>547</v>
      </c>
      <c r="C302" s="32">
        <v>364</v>
      </c>
      <c r="D302" s="44">
        <v>411721.44</v>
      </c>
      <c r="E302" s="34">
        <v>30150</v>
      </c>
      <c r="F302" s="17">
        <f t="shared" si="63"/>
        <v>4970.699972139304</v>
      </c>
      <c r="G302" s="18">
        <f t="shared" si="64"/>
        <v>0.0003041246310915918</v>
      </c>
      <c r="H302" s="19">
        <f>$B$543*G302</f>
        <v>28459.595051377975</v>
      </c>
      <c r="I302" s="20">
        <f t="shared" si="65"/>
        <v>13.655769154228857</v>
      </c>
      <c r="J302" s="20">
        <f t="shared" si="66"/>
        <v>1330.6999721393038</v>
      </c>
      <c r="K302" s="20">
        <f t="shared" si="56"/>
        <v>1330.6999721393038</v>
      </c>
      <c r="L302" s="20">
        <f t="shared" si="67"/>
        <v>0.0003535485552676507</v>
      </c>
      <c r="M302" s="21">
        <f>$F$543*L302</f>
        <v>6545.55996343302</v>
      </c>
      <c r="N302" s="21">
        <f t="shared" si="62"/>
        <v>35005.155014811</v>
      </c>
      <c r="O302" s="21">
        <v>39370.38</v>
      </c>
      <c r="AD302" s="38" t="e">
        <f>#REF!-O302</f>
        <v>#REF!</v>
      </c>
      <c r="AE302" s="68" t="e">
        <f>AD302/#REF!</f>
        <v>#REF!</v>
      </c>
      <c r="AF302" s="69">
        <v>44352.65563755186</v>
      </c>
      <c r="AG302" s="70" t="e">
        <f>#REF!-AF302</f>
        <v>#REF!</v>
      </c>
      <c r="AH302" s="68" t="e">
        <f>AG302/#REF!</f>
        <v>#REF!</v>
      </c>
      <c r="AI302" s="38" t="e">
        <f>#REF!-#REF!</f>
        <v>#REF!</v>
      </c>
      <c r="AJ302" s="68" t="e">
        <f>AI302/#REF!</f>
        <v>#REF!</v>
      </c>
      <c r="AK302" s="38" t="e">
        <f>#REF!-#REF!</f>
        <v>#REF!</v>
      </c>
      <c r="AL302" s="76" t="e">
        <f>AK302/#REF!</f>
        <v>#REF!</v>
      </c>
    </row>
    <row r="303" spans="1:38" s="39" customFormat="1" ht="12.75">
      <c r="A303" s="15" t="s">
        <v>548</v>
      </c>
      <c r="B303" s="15" t="s">
        <v>549</v>
      </c>
      <c r="C303" s="32">
        <v>2639</v>
      </c>
      <c r="D303" s="44">
        <v>1649737.95</v>
      </c>
      <c r="E303" s="34">
        <v>157850</v>
      </c>
      <c r="F303" s="17">
        <f t="shared" si="63"/>
        <v>27580.98479600887</v>
      </c>
      <c r="G303" s="18">
        <f t="shared" si="64"/>
        <v>0.0016875001253835332</v>
      </c>
      <c r="H303" s="19">
        <f>$B$543*G303</f>
        <v>157914.1092426061</v>
      </c>
      <c r="I303" s="20">
        <f t="shared" si="65"/>
        <v>10.45130155210643</v>
      </c>
      <c r="J303" s="20">
        <f t="shared" si="66"/>
        <v>1190.9847960088707</v>
      </c>
      <c r="K303" s="20">
        <f t="shared" si="56"/>
        <v>1190.9847960088707</v>
      </c>
      <c r="L303" s="20">
        <f t="shared" si="67"/>
        <v>0.0003164281677241925</v>
      </c>
      <c r="M303" s="21">
        <f>$F$543*L303</f>
        <v>5858.317097039077</v>
      </c>
      <c r="N303" s="21">
        <f t="shared" si="62"/>
        <v>163772.42633964517</v>
      </c>
      <c r="O303" s="21">
        <v>245465.11</v>
      </c>
      <c r="AD303" s="38" t="e">
        <f>#REF!-O303</f>
        <v>#REF!</v>
      </c>
      <c r="AE303" s="68" t="e">
        <f>AD303/#REF!</f>
        <v>#REF!</v>
      </c>
      <c r="AF303" s="69">
        <v>198975.86444565735</v>
      </c>
      <c r="AG303" s="70" t="e">
        <f>#REF!-AF303</f>
        <v>#REF!</v>
      </c>
      <c r="AH303" s="68" t="e">
        <f>AG303/#REF!</f>
        <v>#REF!</v>
      </c>
      <c r="AI303" s="38" t="e">
        <f>#REF!-#REF!</f>
        <v>#REF!</v>
      </c>
      <c r="AJ303" s="68" t="e">
        <f>AI303/#REF!</f>
        <v>#REF!</v>
      </c>
      <c r="AK303" s="38" t="e">
        <f>#REF!-#REF!</f>
        <v>#REF!</v>
      </c>
      <c r="AL303" s="76" t="e">
        <f>AK303/#REF!</f>
        <v>#REF!</v>
      </c>
    </row>
    <row r="304" spans="1:38" s="39" customFormat="1" ht="12.75">
      <c r="A304" s="15" t="s">
        <v>550</v>
      </c>
      <c r="B304" s="15" t="s">
        <v>551</v>
      </c>
      <c r="C304" s="32">
        <v>139</v>
      </c>
      <c r="D304" s="44">
        <v>206363.06</v>
      </c>
      <c r="E304" s="34">
        <v>15550</v>
      </c>
      <c r="F304" s="17">
        <f t="shared" si="63"/>
        <v>1844.660150482315</v>
      </c>
      <c r="G304" s="18">
        <f t="shared" si="64"/>
        <v>0.0001128626935641313</v>
      </c>
      <c r="H304" s="19">
        <f>$B$543*G304</f>
        <v>10561.546901722631</v>
      </c>
      <c r="I304" s="20">
        <f t="shared" si="65"/>
        <v>13.270936334405144</v>
      </c>
      <c r="J304" s="20">
        <f t="shared" si="66"/>
        <v>454.66015048231503</v>
      </c>
      <c r="K304" s="20">
        <f t="shared" si="56"/>
        <v>454.66015048231503</v>
      </c>
      <c r="L304" s="20">
        <f t="shared" si="67"/>
        <v>0.0001207969059189006</v>
      </c>
      <c r="M304" s="21">
        <f>$F$543*L304</f>
        <v>2236.4209365549846</v>
      </c>
      <c r="N304" s="21">
        <f t="shared" si="62"/>
        <v>12797.967838277616</v>
      </c>
      <c r="O304" s="21">
        <v>9345.93</v>
      </c>
      <c r="AD304" s="38" t="e">
        <f>#REF!-O304</f>
        <v>#REF!</v>
      </c>
      <c r="AE304" s="68" t="e">
        <f>AD304/#REF!</f>
        <v>#REF!</v>
      </c>
      <c r="AF304" s="69">
        <v>17227.595243566386</v>
      </c>
      <c r="AG304" s="70" t="e">
        <f>#REF!-AF304</f>
        <v>#REF!</v>
      </c>
      <c r="AH304" s="68" t="e">
        <f>AG304/#REF!</f>
        <v>#REF!</v>
      </c>
      <c r="AI304" s="38" t="e">
        <f>#REF!-#REF!</f>
        <v>#REF!</v>
      </c>
      <c r="AJ304" s="68" t="e">
        <f>AI304/#REF!</f>
        <v>#REF!</v>
      </c>
      <c r="AK304" s="38" t="e">
        <f>#REF!-#REF!</f>
        <v>#REF!</v>
      </c>
      <c r="AL304" s="76" t="e">
        <f>AK304/#REF!</f>
        <v>#REF!</v>
      </c>
    </row>
    <row r="305" spans="1:38" s="39" customFormat="1" ht="12.75">
      <c r="A305" s="15" t="s">
        <v>552</v>
      </c>
      <c r="B305" s="15" t="s">
        <v>553</v>
      </c>
      <c r="C305" s="32">
        <v>1471</v>
      </c>
      <c r="D305" s="44">
        <v>603119.67</v>
      </c>
      <c r="E305" s="34">
        <v>65400</v>
      </c>
      <c r="F305" s="17">
        <f t="shared" si="63"/>
        <v>13565.581568348625</v>
      </c>
      <c r="G305" s="18">
        <f t="shared" si="64"/>
        <v>0.0008299892395720927</v>
      </c>
      <c r="H305" s="19">
        <f>$B$543*G305</f>
        <v>77669.3343463819</v>
      </c>
      <c r="I305" s="20">
        <f t="shared" si="65"/>
        <v>9.222013302752295</v>
      </c>
      <c r="J305" s="20">
        <f t="shared" si="66"/>
        <v>-1144.4184316513742</v>
      </c>
      <c r="K305" s="20">
        <f t="shared" si="56"/>
        <v>0</v>
      </c>
      <c r="L305" s="20">
        <f t="shared" si="67"/>
        <v>0</v>
      </c>
      <c r="M305" s="21">
        <f>$F$543*L305</f>
        <v>0</v>
      </c>
      <c r="N305" s="21">
        <f t="shared" si="62"/>
        <v>77669.3343463819</v>
      </c>
      <c r="O305" s="21">
        <v>81249.05</v>
      </c>
      <c r="AD305" s="38" t="e">
        <f>#REF!-O305</f>
        <v>#REF!</v>
      </c>
      <c r="AE305" s="68" t="e">
        <f>AD305/#REF!</f>
        <v>#REF!</v>
      </c>
      <c r="AF305" s="69">
        <v>89532.62834786899</v>
      </c>
      <c r="AG305" s="70" t="e">
        <f>#REF!-AF305</f>
        <v>#REF!</v>
      </c>
      <c r="AH305" s="68" t="e">
        <f>AG305/#REF!</f>
        <v>#REF!</v>
      </c>
      <c r="AI305" s="38" t="e">
        <f>#REF!-#REF!</f>
        <v>#REF!</v>
      </c>
      <c r="AJ305" s="68" t="e">
        <f>AI305/#REF!</f>
        <v>#REF!</v>
      </c>
      <c r="AK305" s="38" t="e">
        <f>#REF!-#REF!</f>
        <v>#REF!</v>
      </c>
      <c r="AL305" s="76" t="e">
        <f>AK305/#REF!</f>
        <v>#REF!</v>
      </c>
    </row>
    <row r="306" spans="1:38" s="39" customFormat="1" ht="12.75">
      <c r="A306" s="15" t="s">
        <v>554</v>
      </c>
      <c r="B306" s="15" t="s">
        <v>555</v>
      </c>
      <c r="C306" s="32">
        <v>546</v>
      </c>
      <c r="D306" s="44">
        <v>722220.79</v>
      </c>
      <c r="E306" s="34">
        <v>51100</v>
      </c>
      <c r="F306" s="17">
        <f t="shared" si="63"/>
        <v>7716.879673972603</v>
      </c>
      <c r="G306" s="18">
        <f t="shared" si="64"/>
        <v>0.00047214541154755286</v>
      </c>
      <c r="H306" s="19">
        <f>$B$543*G306</f>
        <v>44182.7653675403</v>
      </c>
      <c r="I306" s="20">
        <f t="shared" si="65"/>
        <v>14.13347925636008</v>
      </c>
      <c r="J306" s="20">
        <f t="shared" si="66"/>
        <v>2256.879673972603</v>
      </c>
      <c r="K306" s="20">
        <f t="shared" si="56"/>
        <v>2256.879673972603</v>
      </c>
      <c r="L306" s="20">
        <f t="shared" si="67"/>
        <v>0.0005996216764498517</v>
      </c>
      <c r="M306" s="21">
        <f>$F$543*L306</f>
        <v>11101.331288443418</v>
      </c>
      <c r="N306" s="21">
        <f t="shared" si="62"/>
        <v>55284.09665598372</v>
      </c>
      <c r="O306" s="21">
        <v>50644.99</v>
      </c>
      <c r="AD306" s="38" t="e">
        <f>#REF!-O306</f>
        <v>#REF!</v>
      </c>
      <c r="AE306" s="68" t="e">
        <f>AD306/#REF!</f>
        <v>#REF!</v>
      </c>
      <c r="AF306" s="69">
        <v>63346.338569565734</v>
      </c>
      <c r="AG306" s="70" t="e">
        <f>#REF!-AF306</f>
        <v>#REF!</v>
      </c>
      <c r="AH306" s="68" t="e">
        <f>AG306/#REF!</f>
        <v>#REF!</v>
      </c>
      <c r="AI306" s="38" t="e">
        <f>#REF!-#REF!</f>
        <v>#REF!</v>
      </c>
      <c r="AJ306" s="68" t="e">
        <f>AI306/#REF!</f>
        <v>#REF!</v>
      </c>
      <c r="AK306" s="38" t="e">
        <f>#REF!-#REF!</f>
        <v>#REF!</v>
      </c>
      <c r="AL306" s="76" t="e">
        <f>AK306/#REF!</f>
        <v>#REF!</v>
      </c>
    </row>
    <row r="307" spans="1:38" s="39" customFormat="1" ht="12.75">
      <c r="A307" s="15" t="s">
        <v>556</v>
      </c>
      <c r="B307" s="15" t="s">
        <v>1008</v>
      </c>
      <c r="C307" s="32">
        <v>801</v>
      </c>
      <c r="D307" s="44">
        <v>688855.76</v>
      </c>
      <c r="E307" s="34">
        <v>72200</v>
      </c>
      <c r="F307" s="17">
        <f t="shared" si="63"/>
        <v>7642.291741828255</v>
      </c>
      <c r="G307" s="18">
        <f t="shared" si="64"/>
        <v>0.0004675818636620582</v>
      </c>
      <c r="H307" s="19">
        <f>$B$543*G307</f>
        <v>43755.714377449214</v>
      </c>
      <c r="I307" s="20">
        <f t="shared" si="65"/>
        <v>9.540938504155125</v>
      </c>
      <c r="J307" s="20">
        <f t="shared" si="66"/>
        <v>-367.7082581717446</v>
      </c>
      <c r="K307" s="20">
        <f t="shared" si="56"/>
        <v>0</v>
      </c>
      <c r="L307" s="20">
        <f t="shared" si="67"/>
        <v>0</v>
      </c>
      <c r="M307" s="21">
        <f>$F$543*L307</f>
        <v>0</v>
      </c>
      <c r="N307" s="21">
        <f t="shared" si="62"/>
        <v>43755.714377449214</v>
      </c>
      <c r="O307" s="21">
        <v>62918.77</v>
      </c>
      <c r="AD307" s="38" t="e">
        <f>#REF!-O307</f>
        <v>#REF!</v>
      </c>
      <c r="AE307" s="68" t="e">
        <f>AD307/#REF!</f>
        <v>#REF!</v>
      </c>
      <c r="AF307" s="69">
        <v>56763.317622991824</v>
      </c>
      <c r="AG307" s="70" t="e">
        <f>#REF!-AF307</f>
        <v>#REF!</v>
      </c>
      <c r="AH307" s="68" t="e">
        <f>AG307/#REF!</f>
        <v>#REF!</v>
      </c>
      <c r="AI307" s="38" t="e">
        <f>#REF!-#REF!</f>
        <v>#REF!</v>
      </c>
      <c r="AJ307" s="68" t="e">
        <f>AI307/#REF!</f>
        <v>#REF!</v>
      </c>
      <c r="AK307" s="38" t="e">
        <f>#REF!-#REF!</f>
        <v>#REF!</v>
      </c>
      <c r="AL307" s="76" t="e">
        <f>AK307/#REF!</f>
        <v>#REF!</v>
      </c>
    </row>
    <row r="308" spans="1:38" s="39" customFormat="1" ht="12.75">
      <c r="A308" s="15" t="s">
        <v>557</v>
      </c>
      <c r="B308" s="15" t="s">
        <v>558</v>
      </c>
      <c r="C308" s="32">
        <v>2288</v>
      </c>
      <c r="D308" s="44">
        <v>1219930.2</v>
      </c>
      <c r="E308" s="34">
        <v>105800</v>
      </c>
      <c r="F308" s="17">
        <f t="shared" si="63"/>
        <v>26381.855364839317</v>
      </c>
      <c r="G308" s="18">
        <f t="shared" si="64"/>
        <v>0.0016141332358248063</v>
      </c>
      <c r="H308" s="19">
        <f>$B$543*G308</f>
        <v>151048.5293008364</v>
      </c>
      <c r="I308" s="20">
        <f t="shared" si="65"/>
        <v>11.530531190926276</v>
      </c>
      <c r="J308" s="20">
        <f t="shared" si="66"/>
        <v>3501.8553648393186</v>
      </c>
      <c r="K308" s="20">
        <f t="shared" si="56"/>
        <v>3501.8553648393186</v>
      </c>
      <c r="L308" s="20">
        <f t="shared" si="67"/>
        <v>0.0009303944772801163</v>
      </c>
      <c r="M308" s="21">
        <f>$F$543*L308</f>
        <v>17225.223381477488</v>
      </c>
      <c r="N308" s="21">
        <f t="shared" si="62"/>
        <v>168273.7526823139</v>
      </c>
      <c r="O308" s="21">
        <v>210944.23</v>
      </c>
      <c r="AD308" s="38" t="e">
        <f>#REF!-O308</f>
        <v>#REF!</v>
      </c>
      <c r="AE308" s="68" t="e">
        <f>AD308/#REF!</f>
        <v>#REF!</v>
      </c>
      <c r="AF308" s="69">
        <v>193136.41107065364</v>
      </c>
      <c r="AG308" s="70" t="e">
        <f>#REF!-AF308</f>
        <v>#REF!</v>
      </c>
      <c r="AH308" s="68" t="e">
        <f>AG308/#REF!</f>
        <v>#REF!</v>
      </c>
      <c r="AI308" s="38" t="e">
        <f>#REF!-#REF!</f>
        <v>#REF!</v>
      </c>
      <c r="AJ308" s="68" t="e">
        <f>AI308/#REF!</f>
        <v>#REF!</v>
      </c>
      <c r="AK308" s="38" t="e">
        <f>#REF!-#REF!</f>
        <v>#REF!</v>
      </c>
      <c r="AL308" s="76" t="e">
        <f>AK308/#REF!</f>
        <v>#REF!</v>
      </c>
    </row>
    <row r="309" spans="1:38" s="39" customFormat="1" ht="12.75">
      <c r="A309" s="15" t="s">
        <v>559</v>
      </c>
      <c r="B309" s="15" t="s">
        <v>560</v>
      </c>
      <c r="C309" s="32">
        <v>2781</v>
      </c>
      <c r="D309" s="44">
        <v>1251008.41</v>
      </c>
      <c r="E309" s="34">
        <v>137500</v>
      </c>
      <c r="F309" s="17">
        <f t="shared" si="63"/>
        <v>25302.21373243636</v>
      </c>
      <c r="G309" s="18">
        <f t="shared" si="64"/>
        <v>0.0015480770234188987</v>
      </c>
      <c r="H309" s="19">
        <f>$B$543*G309</f>
        <v>144867.07320189333</v>
      </c>
      <c r="I309" s="20">
        <f t="shared" si="65"/>
        <v>9.098242981818181</v>
      </c>
      <c r="J309" s="20">
        <f t="shared" si="66"/>
        <v>-2507.7862675636375</v>
      </c>
      <c r="K309" s="20">
        <f t="shared" si="56"/>
        <v>0</v>
      </c>
      <c r="L309" s="20">
        <f t="shared" si="67"/>
        <v>0</v>
      </c>
      <c r="M309" s="21">
        <f>$F$543*L309</f>
        <v>0</v>
      </c>
      <c r="N309" s="21">
        <f t="shared" si="62"/>
        <v>144867.07320189333</v>
      </c>
      <c r="O309" s="21">
        <v>143356.16</v>
      </c>
      <c r="AD309" s="38" t="e">
        <f>#REF!-O309</f>
        <v>#REF!</v>
      </c>
      <c r="AE309" s="68" t="e">
        <f>AD309/#REF!</f>
        <v>#REF!</v>
      </c>
      <c r="AF309" s="69">
        <v>179860.52089129682</v>
      </c>
      <c r="AG309" s="70" t="e">
        <f>#REF!-AF309</f>
        <v>#REF!</v>
      </c>
      <c r="AH309" s="68" t="e">
        <f>AG309/#REF!</f>
        <v>#REF!</v>
      </c>
      <c r="AI309" s="38" t="e">
        <f>#REF!-#REF!</f>
        <v>#REF!</v>
      </c>
      <c r="AJ309" s="68" t="e">
        <f>AI309/#REF!</f>
        <v>#REF!</v>
      </c>
      <c r="AK309" s="38" t="e">
        <f>#REF!-#REF!</f>
        <v>#REF!</v>
      </c>
      <c r="AL309" s="76" t="e">
        <f>AK309/#REF!</f>
        <v>#REF!</v>
      </c>
    </row>
    <row r="310" spans="1:38" s="39" customFormat="1" ht="12.75">
      <c r="A310" s="15" t="s">
        <v>561</v>
      </c>
      <c r="B310" s="15" t="s">
        <v>562</v>
      </c>
      <c r="C310" s="32">
        <v>3782</v>
      </c>
      <c r="D310" s="44">
        <v>2955629.5</v>
      </c>
      <c r="E310" s="34">
        <v>207900</v>
      </c>
      <c r="F310" s="17">
        <f t="shared" si="63"/>
        <v>53767.15136604137</v>
      </c>
      <c r="G310" s="18">
        <f t="shared" si="64"/>
        <v>0.0032896604433370223</v>
      </c>
      <c r="H310" s="19">
        <f>$B$543*G310</f>
        <v>307842.22816110007</v>
      </c>
      <c r="I310" s="20">
        <f t="shared" si="65"/>
        <v>14.216592111592112</v>
      </c>
      <c r="J310" s="20">
        <f t="shared" si="66"/>
        <v>15947.151366041368</v>
      </c>
      <c r="K310" s="20">
        <f t="shared" si="56"/>
        <v>15947.151366041368</v>
      </c>
      <c r="L310" s="20">
        <f t="shared" si="67"/>
        <v>0.004236937284243248</v>
      </c>
      <c r="M310" s="21">
        <f>$F$543*L310</f>
        <v>78442.2016215683</v>
      </c>
      <c r="N310" s="21">
        <f t="shared" si="62"/>
        <v>386284.42978266836</v>
      </c>
      <c r="O310" s="21">
        <v>558906.37</v>
      </c>
      <c r="AD310" s="38" t="e">
        <f>#REF!-O310</f>
        <v>#REF!</v>
      </c>
      <c r="AE310" s="68" t="e">
        <f>AD310/#REF!</f>
        <v>#REF!</v>
      </c>
      <c r="AF310" s="69">
        <v>492021.57935860753</v>
      </c>
      <c r="AG310" s="70" t="e">
        <f>#REF!-AF310</f>
        <v>#REF!</v>
      </c>
      <c r="AH310" s="68" t="e">
        <f>AG310/#REF!</f>
        <v>#REF!</v>
      </c>
      <c r="AI310" s="38" t="e">
        <f>#REF!-#REF!</f>
        <v>#REF!</v>
      </c>
      <c r="AJ310" s="68" t="e">
        <f>AI310/#REF!</f>
        <v>#REF!</v>
      </c>
      <c r="AK310" s="38" t="e">
        <f>#REF!-#REF!</f>
        <v>#REF!</v>
      </c>
      <c r="AL310" s="76" t="e">
        <f>AK310/#REF!</f>
        <v>#REF!</v>
      </c>
    </row>
    <row r="311" spans="1:38" s="39" customFormat="1" ht="12.75">
      <c r="A311" s="15" t="s">
        <v>563</v>
      </c>
      <c r="B311" s="15" t="s">
        <v>564</v>
      </c>
      <c r="C311" s="32">
        <v>1144</v>
      </c>
      <c r="D311" s="44">
        <v>694317.96</v>
      </c>
      <c r="E311" s="34">
        <v>77500</v>
      </c>
      <c r="F311" s="17">
        <f t="shared" si="63"/>
        <v>10249.028983741935</v>
      </c>
      <c r="G311" s="18">
        <f t="shared" si="64"/>
        <v>0.0006270710717199156</v>
      </c>
      <c r="H311" s="19">
        <f>$B$543*G311</f>
        <v>58680.51103104417</v>
      </c>
      <c r="I311" s="20">
        <f t="shared" si="65"/>
        <v>8.958941419354838</v>
      </c>
      <c r="J311" s="20">
        <f t="shared" si="66"/>
        <v>-1190.971016258065</v>
      </c>
      <c r="K311" s="20">
        <f t="shared" si="56"/>
        <v>0</v>
      </c>
      <c r="L311" s="20">
        <f t="shared" si="67"/>
        <v>0</v>
      </c>
      <c r="M311" s="21">
        <f>$F$543*L311</f>
        <v>0</v>
      </c>
      <c r="N311" s="21">
        <f t="shared" si="62"/>
        <v>58680.51103104417</v>
      </c>
      <c r="O311" s="21">
        <v>78947.16</v>
      </c>
      <c r="AD311" s="38" t="e">
        <f>#REF!-O311</f>
        <v>#REF!</v>
      </c>
      <c r="AE311" s="68" t="e">
        <f>AD311/#REF!</f>
        <v>#REF!</v>
      </c>
      <c r="AF311" s="69">
        <v>70061.98919731649</v>
      </c>
      <c r="AG311" s="70" t="e">
        <f>#REF!-AF311</f>
        <v>#REF!</v>
      </c>
      <c r="AH311" s="68" t="e">
        <f>AG311/#REF!</f>
        <v>#REF!</v>
      </c>
      <c r="AI311" s="38" t="e">
        <f>#REF!-#REF!</f>
        <v>#REF!</v>
      </c>
      <c r="AJ311" s="68" t="e">
        <f>AI311/#REF!</f>
        <v>#REF!</v>
      </c>
      <c r="AK311" s="38" t="e">
        <f>#REF!-#REF!</f>
        <v>#REF!</v>
      </c>
      <c r="AL311" s="76" t="e">
        <f>AK311/#REF!</f>
        <v>#REF!</v>
      </c>
    </row>
    <row r="312" spans="1:38" s="39" customFormat="1" ht="12.75">
      <c r="A312" s="15" t="s">
        <v>565</v>
      </c>
      <c r="B312" s="15" t="s">
        <v>566</v>
      </c>
      <c r="C312" s="32">
        <v>53</v>
      </c>
      <c r="D312" s="44">
        <v>88905.56</v>
      </c>
      <c r="E312" s="34">
        <v>4650</v>
      </c>
      <c r="F312" s="17">
        <f t="shared" si="63"/>
        <v>1013.3321892473118</v>
      </c>
      <c r="G312" s="18">
        <f t="shared" si="64"/>
        <v>6.199917113392759E-05</v>
      </c>
      <c r="H312" s="19">
        <f>$B$543*G312</f>
        <v>5801.8033516702035</v>
      </c>
      <c r="I312" s="20">
        <f t="shared" si="65"/>
        <v>19.119475268817204</v>
      </c>
      <c r="J312" s="20">
        <f t="shared" si="66"/>
        <v>483.3321892473118</v>
      </c>
      <c r="K312" s="20">
        <f t="shared" si="56"/>
        <v>483.3321892473118</v>
      </c>
      <c r="L312" s="20">
        <f t="shared" si="67"/>
        <v>0.00012841466957275112</v>
      </c>
      <c r="M312" s="21">
        <f>$F$543*L312</f>
        <v>2377.4553943136684</v>
      </c>
      <c r="N312" s="21">
        <f t="shared" si="62"/>
        <v>8179.258745983872</v>
      </c>
      <c r="O312" s="21">
        <v>7836.19</v>
      </c>
      <c r="AD312" s="38" t="e">
        <f>#REF!-O312</f>
        <v>#REF!</v>
      </c>
      <c r="AE312" s="68" t="e">
        <f>AD312/#REF!</f>
        <v>#REF!</v>
      </c>
      <c r="AF312" s="69">
        <v>9333.038767602116</v>
      </c>
      <c r="AG312" s="70" t="e">
        <f>#REF!-AF312</f>
        <v>#REF!</v>
      </c>
      <c r="AH312" s="68" t="e">
        <f>AG312/#REF!</f>
        <v>#REF!</v>
      </c>
      <c r="AI312" s="38" t="e">
        <f>#REF!-#REF!</f>
        <v>#REF!</v>
      </c>
      <c r="AJ312" s="68" t="e">
        <f>AI312/#REF!</f>
        <v>#REF!</v>
      </c>
      <c r="AK312" s="38" t="e">
        <f>#REF!-#REF!</f>
        <v>#REF!</v>
      </c>
      <c r="AL312" s="76" t="e">
        <f>AK312/#REF!</f>
        <v>#REF!</v>
      </c>
    </row>
    <row r="313" spans="1:38" s="39" customFormat="1" ht="12.75">
      <c r="A313" s="15" t="s">
        <v>567</v>
      </c>
      <c r="B313" s="15" t="s">
        <v>568</v>
      </c>
      <c r="C313" s="32">
        <v>1721</v>
      </c>
      <c r="D313" s="44">
        <v>4073708</v>
      </c>
      <c r="E313" s="34">
        <v>203850</v>
      </c>
      <c r="F313" s="17">
        <f t="shared" si="63"/>
        <v>34392.20734854059</v>
      </c>
      <c r="G313" s="18">
        <f t="shared" si="64"/>
        <v>0.0021042342991783596</v>
      </c>
      <c r="H313" s="19">
        <f>$B$543*G313</f>
        <v>196911.56166105057</v>
      </c>
      <c r="I313" s="20">
        <f t="shared" si="65"/>
        <v>19.983850870738287</v>
      </c>
      <c r="J313" s="20">
        <f t="shared" si="66"/>
        <v>17182.207348540593</v>
      </c>
      <c r="K313" s="20">
        <f t="shared" si="56"/>
        <v>17182.207348540593</v>
      </c>
      <c r="L313" s="20">
        <f t="shared" si="67"/>
        <v>0.004565074555926875</v>
      </c>
      <c r="M313" s="21">
        <f>$F$543*L313</f>
        <v>84517.29981116913</v>
      </c>
      <c r="N313" s="21">
        <f t="shared" si="62"/>
        <v>281428.8614722197</v>
      </c>
      <c r="O313" s="21">
        <v>322919.21</v>
      </c>
      <c r="AD313" s="38" t="e">
        <f>#REF!-O313</f>
        <v>#REF!</v>
      </c>
      <c r="AE313" s="68" t="e">
        <f>AD313/#REF!</f>
        <v>#REF!</v>
      </c>
      <c r="AF313" s="69">
        <v>321968.59473335923</v>
      </c>
      <c r="AG313" s="70" t="e">
        <f>#REF!-AF313</f>
        <v>#REF!</v>
      </c>
      <c r="AH313" s="68" t="e">
        <f>AG313/#REF!</f>
        <v>#REF!</v>
      </c>
      <c r="AI313" s="38" t="e">
        <f>#REF!-#REF!</f>
        <v>#REF!</v>
      </c>
      <c r="AJ313" s="68" t="e">
        <f>AI313/#REF!</f>
        <v>#REF!</v>
      </c>
      <c r="AK313" s="38" t="e">
        <f>#REF!-#REF!</f>
        <v>#REF!</v>
      </c>
      <c r="AL313" s="76" t="e">
        <f>AK313/#REF!</f>
        <v>#REF!</v>
      </c>
    </row>
    <row r="314" spans="1:38" s="39" customFormat="1" ht="12.75">
      <c r="A314" s="15" t="s">
        <v>569</v>
      </c>
      <c r="B314" s="15" t="s">
        <v>570</v>
      </c>
      <c r="C314" s="32">
        <v>2197</v>
      </c>
      <c r="D314" s="44">
        <v>1483258.32</v>
      </c>
      <c r="E314" s="34">
        <v>157250</v>
      </c>
      <c r="F314" s="17">
        <f t="shared" si="63"/>
        <v>20723.170295961845</v>
      </c>
      <c r="G314" s="18">
        <f t="shared" si="64"/>
        <v>0.0012679152949549625</v>
      </c>
      <c r="H314" s="19">
        <f>$B$543*G314</f>
        <v>118649.89601253091</v>
      </c>
      <c r="I314" s="20">
        <f t="shared" si="65"/>
        <v>9.4324853418124</v>
      </c>
      <c r="J314" s="20">
        <f t="shared" si="66"/>
        <v>-1246.8297040381563</v>
      </c>
      <c r="K314" s="20">
        <f t="shared" si="56"/>
        <v>0</v>
      </c>
      <c r="L314" s="20">
        <f t="shared" si="67"/>
        <v>0</v>
      </c>
      <c r="M314" s="21">
        <f>$F$543*L314</f>
        <v>0</v>
      </c>
      <c r="N314" s="21">
        <f t="shared" si="62"/>
        <v>118649.89601253091</v>
      </c>
      <c r="O314" s="21">
        <v>187191.64</v>
      </c>
      <c r="AD314" s="38" t="e">
        <f>#REF!-O314</f>
        <v>#REF!</v>
      </c>
      <c r="AE314" s="68" t="e">
        <f>AD314/#REF!</f>
        <v>#REF!</v>
      </c>
      <c r="AF314" s="69">
        <v>154260.65483832255</v>
      </c>
      <c r="AG314" s="70" t="e">
        <f>#REF!-AF314</f>
        <v>#REF!</v>
      </c>
      <c r="AH314" s="68" t="e">
        <f>AG314/#REF!</f>
        <v>#REF!</v>
      </c>
      <c r="AI314" s="38" t="e">
        <f>#REF!-#REF!</f>
        <v>#REF!</v>
      </c>
      <c r="AJ314" s="68" t="e">
        <f>AI314/#REF!</f>
        <v>#REF!</v>
      </c>
      <c r="AK314" s="38" t="e">
        <f>#REF!-#REF!</f>
        <v>#REF!</v>
      </c>
      <c r="AL314" s="76" t="e">
        <f>AK314/#REF!</f>
        <v>#REF!</v>
      </c>
    </row>
    <row r="315" spans="1:38" s="39" customFormat="1" ht="12.75">
      <c r="A315" s="15" t="s">
        <v>571</v>
      </c>
      <c r="B315" s="15" t="s">
        <v>572</v>
      </c>
      <c r="C315" s="32">
        <v>104</v>
      </c>
      <c r="D315" s="44">
        <v>112042.43</v>
      </c>
      <c r="E315" s="34">
        <v>8300</v>
      </c>
      <c r="F315" s="17">
        <f t="shared" si="63"/>
        <v>1403.9051469879516</v>
      </c>
      <c r="G315" s="18">
        <f t="shared" si="64"/>
        <v>8.589577671322225E-05</v>
      </c>
      <c r="H315" s="19">
        <f>$B$543*G315</f>
        <v>8038.017220465352</v>
      </c>
      <c r="I315" s="20">
        <f t="shared" si="65"/>
        <v>13.499087951807228</v>
      </c>
      <c r="J315" s="20">
        <f t="shared" si="66"/>
        <v>363.9051469879517</v>
      </c>
      <c r="K315" s="20">
        <f aca="true" t="shared" si="68" ref="K315:K378">IF(J315&gt;0,J315,0)</f>
        <v>363.9051469879517</v>
      </c>
      <c r="L315" s="20">
        <f t="shared" si="67"/>
        <v>9.668455825186105E-05</v>
      </c>
      <c r="M315" s="21">
        <f>$F$543*L315</f>
        <v>1790.007522719171</v>
      </c>
      <c r="N315" s="21">
        <f t="shared" si="62"/>
        <v>9828.024743184524</v>
      </c>
      <c r="O315" s="21">
        <v>9514.76</v>
      </c>
      <c r="AD315" s="38" t="e">
        <f>#REF!-O315</f>
        <v>#REF!</v>
      </c>
      <c r="AE315" s="68" t="e">
        <f>AD315/#REF!</f>
        <v>#REF!</v>
      </c>
      <c r="AF315" s="69">
        <v>12441.218585048067</v>
      </c>
      <c r="AG315" s="70" t="e">
        <f>#REF!-AF315</f>
        <v>#REF!</v>
      </c>
      <c r="AH315" s="68" t="e">
        <f>AG315/#REF!</f>
        <v>#REF!</v>
      </c>
      <c r="AI315" s="38" t="e">
        <f>#REF!-#REF!</f>
        <v>#REF!</v>
      </c>
      <c r="AJ315" s="68" t="e">
        <f>AI315/#REF!</f>
        <v>#REF!</v>
      </c>
      <c r="AK315" s="38" t="e">
        <f>#REF!-#REF!</f>
        <v>#REF!</v>
      </c>
      <c r="AL315" s="76" t="e">
        <f>AK315/#REF!</f>
        <v>#REF!</v>
      </c>
    </row>
    <row r="316" spans="1:38" s="39" customFormat="1" ht="12.75">
      <c r="A316" s="15" t="s">
        <v>573</v>
      </c>
      <c r="B316" s="15" t="s">
        <v>574</v>
      </c>
      <c r="C316" s="32">
        <v>1583</v>
      </c>
      <c r="D316" s="44">
        <v>1937084</v>
      </c>
      <c r="E316" s="34">
        <v>150250</v>
      </c>
      <c r="F316" s="17">
        <f t="shared" si="63"/>
        <v>20408.67868219634</v>
      </c>
      <c r="G316" s="18">
        <f t="shared" si="64"/>
        <v>0.0012486736093666308</v>
      </c>
      <c r="H316" s="19">
        <f>$B$543*G316</f>
        <v>116849.28361890689</v>
      </c>
      <c r="I316" s="20">
        <f t="shared" si="65"/>
        <v>12.89240599001664</v>
      </c>
      <c r="J316" s="20">
        <f t="shared" si="66"/>
        <v>4578.678682196341</v>
      </c>
      <c r="K316" s="20">
        <f t="shared" si="68"/>
        <v>4578.678682196341</v>
      </c>
      <c r="L316" s="20">
        <f t="shared" si="67"/>
        <v>0.0012164915210172147</v>
      </c>
      <c r="M316" s="21">
        <f>$F$543*L316</f>
        <v>22521.993308098776</v>
      </c>
      <c r="N316" s="21">
        <f t="shared" si="62"/>
        <v>139371.27692700567</v>
      </c>
      <c r="O316" s="21">
        <v>152215.65</v>
      </c>
      <c r="AD316" s="38" t="e">
        <f>#REF!-O316</f>
        <v>#REF!</v>
      </c>
      <c r="AE316" s="68" t="e">
        <f>AD316/#REF!</f>
        <v>#REF!</v>
      </c>
      <c r="AF316" s="69">
        <v>163374.93662223936</v>
      </c>
      <c r="AG316" s="70" t="e">
        <f>#REF!-AF316</f>
        <v>#REF!</v>
      </c>
      <c r="AH316" s="68" t="e">
        <f>AG316/#REF!</f>
        <v>#REF!</v>
      </c>
      <c r="AI316" s="38" t="e">
        <f>#REF!-#REF!</f>
        <v>#REF!</v>
      </c>
      <c r="AJ316" s="68" t="e">
        <f>AI316/#REF!</f>
        <v>#REF!</v>
      </c>
      <c r="AK316" s="38" t="e">
        <f>#REF!-#REF!</f>
        <v>#REF!</v>
      </c>
      <c r="AL316" s="76" t="e">
        <f>AK316/#REF!</f>
        <v>#REF!</v>
      </c>
    </row>
    <row r="317" spans="1:38" s="39" customFormat="1" ht="12.75">
      <c r="A317" s="15" t="s">
        <v>575</v>
      </c>
      <c r="B317" s="15" t="s">
        <v>576</v>
      </c>
      <c r="C317" s="32">
        <v>1054</v>
      </c>
      <c r="D317" s="44">
        <v>711764.3</v>
      </c>
      <c r="E317" s="34">
        <v>64550</v>
      </c>
      <c r="F317" s="17">
        <f t="shared" si="63"/>
        <v>11621.991823392718</v>
      </c>
      <c r="G317" s="18">
        <f t="shared" si="64"/>
        <v>0.0007110736909589826</v>
      </c>
      <c r="H317" s="19">
        <f>$B$543*G317</f>
        <v>66541.3689898951</v>
      </c>
      <c r="I317" s="20">
        <f t="shared" si="65"/>
        <v>11.026557707203718</v>
      </c>
      <c r="J317" s="20">
        <f t="shared" si="66"/>
        <v>1081.991823392719</v>
      </c>
      <c r="K317" s="20">
        <f t="shared" si="68"/>
        <v>1081.991823392719</v>
      </c>
      <c r="L317" s="20">
        <f t="shared" si="67"/>
        <v>0.00028747024421810175</v>
      </c>
      <c r="M317" s="21">
        <f>$F$543*L317</f>
        <v>5322.193212776194</v>
      </c>
      <c r="N317" s="21">
        <f t="shared" si="62"/>
        <v>71863.5622026713</v>
      </c>
      <c r="O317" s="21">
        <v>83260.76</v>
      </c>
      <c r="AD317" s="38" t="e">
        <f>#REF!-O317</f>
        <v>#REF!</v>
      </c>
      <c r="AE317" s="68" t="e">
        <f>AD317/#REF!</f>
        <v>#REF!</v>
      </c>
      <c r="AF317" s="69">
        <v>102400.61681927742</v>
      </c>
      <c r="AG317" s="70" t="e">
        <f>#REF!-AF317</f>
        <v>#REF!</v>
      </c>
      <c r="AH317" s="68" t="e">
        <f>AG317/#REF!</f>
        <v>#REF!</v>
      </c>
      <c r="AI317" s="38" t="e">
        <f>#REF!-#REF!</f>
        <v>#REF!</v>
      </c>
      <c r="AJ317" s="68" t="e">
        <f>AI317/#REF!</f>
        <v>#REF!</v>
      </c>
      <c r="AK317" s="38" t="e">
        <f>#REF!-#REF!</f>
        <v>#REF!</v>
      </c>
      <c r="AL317" s="76" t="e">
        <f>AK317/#REF!</f>
        <v>#REF!</v>
      </c>
    </row>
    <row r="318" spans="1:38" s="39" customFormat="1" ht="12.75">
      <c r="A318" s="15" t="s">
        <v>577</v>
      </c>
      <c r="B318" s="15" t="s">
        <v>578</v>
      </c>
      <c r="C318" s="32">
        <v>1062</v>
      </c>
      <c r="D318" s="44">
        <v>669424.41</v>
      </c>
      <c r="E318" s="34">
        <v>56200</v>
      </c>
      <c r="F318" s="17">
        <f t="shared" si="63"/>
        <v>12649.977285053381</v>
      </c>
      <c r="G318" s="18">
        <f t="shared" si="64"/>
        <v>0.0007739694000235785</v>
      </c>
      <c r="H318" s="19">
        <f>$B$543*G318</f>
        <v>72427.06921753827</v>
      </c>
      <c r="I318" s="20">
        <f t="shared" si="65"/>
        <v>11.911466370106762</v>
      </c>
      <c r="J318" s="20">
        <f t="shared" si="66"/>
        <v>2029.9772850533814</v>
      </c>
      <c r="K318" s="20">
        <f t="shared" si="68"/>
        <v>2029.9772850533814</v>
      </c>
      <c r="L318" s="20">
        <f t="shared" si="67"/>
        <v>0.000539336853823605</v>
      </c>
      <c r="M318" s="21">
        <f>$F$543*L318</f>
        <v>9985.224559945278</v>
      </c>
      <c r="N318" s="21">
        <f t="shared" si="62"/>
        <v>82412.29377748354</v>
      </c>
      <c r="O318" s="21">
        <v>77970.18</v>
      </c>
      <c r="AD318" s="38" t="e">
        <f>#REF!-O318</f>
        <v>#REF!</v>
      </c>
      <c r="AE318" s="68" t="e">
        <f>AD318/#REF!</f>
        <v>#REF!</v>
      </c>
      <c r="AF318" s="69">
        <v>106665.82725467095</v>
      </c>
      <c r="AG318" s="70" t="e">
        <f>#REF!-AF318</f>
        <v>#REF!</v>
      </c>
      <c r="AH318" s="68" t="e">
        <f>AG318/#REF!</f>
        <v>#REF!</v>
      </c>
      <c r="AI318" s="38" t="e">
        <f>#REF!-#REF!</f>
        <v>#REF!</v>
      </c>
      <c r="AJ318" s="68" t="e">
        <f>AI318/#REF!</f>
        <v>#REF!</v>
      </c>
      <c r="AK318" s="38" t="e">
        <f>#REF!-#REF!</f>
        <v>#REF!</v>
      </c>
      <c r="AL318" s="76" t="e">
        <f>AK318/#REF!</f>
        <v>#REF!</v>
      </c>
    </row>
    <row r="319" spans="1:38" s="39" customFormat="1" ht="12.75">
      <c r="A319" s="15" t="s">
        <v>579</v>
      </c>
      <c r="B319" s="15" t="s">
        <v>580</v>
      </c>
      <c r="C319" s="32">
        <v>1056</v>
      </c>
      <c r="D319" s="44">
        <v>523875.3</v>
      </c>
      <c r="E319" s="34">
        <v>51050</v>
      </c>
      <c r="F319" s="17">
        <f t="shared" si="63"/>
        <v>10836.67613712047</v>
      </c>
      <c r="G319" s="18">
        <f t="shared" si="64"/>
        <v>0.0006630253587891378</v>
      </c>
      <c r="H319" s="19">
        <f>$B$543*G319</f>
        <v>62045.06735349111</v>
      </c>
      <c r="I319" s="20">
        <f t="shared" si="65"/>
        <v>10.262003917727718</v>
      </c>
      <c r="J319" s="20">
        <f t="shared" si="66"/>
        <v>276.67613712047</v>
      </c>
      <c r="K319" s="20">
        <f t="shared" si="68"/>
        <v>276.67613712047</v>
      </c>
      <c r="L319" s="20">
        <f t="shared" si="67"/>
        <v>7.35090182640633E-05</v>
      </c>
      <c r="M319" s="21">
        <f>$F$543*L319</f>
        <v>1360.938065596855</v>
      </c>
      <c r="N319" s="21">
        <f t="shared" si="62"/>
        <v>63406.00541908797</v>
      </c>
      <c r="O319" s="21">
        <v>83077.55</v>
      </c>
      <c r="AD319" s="38" t="e">
        <f>#REF!-O319</f>
        <v>#REF!</v>
      </c>
      <c r="AE319" s="68" t="e">
        <f>AD319/#REF!</f>
        <v>#REF!</v>
      </c>
      <c r="AF319" s="69">
        <v>74678.72721060786</v>
      </c>
      <c r="AG319" s="70" t="e">
        <f>#REF!-AF319</f>
        <v>#REF!</v>
      </c>
      <c r="AH319" s="68" t="e">
        <f>AG319/#REF!</f>
        <v>#REF!</v>
      </c>
      <c r="AI319" s="38" t="e">
        <f>#REF!-#REF!</f>
        <v>#REF!</v>
      </c>
      <c r="AJ319" s="68" t="e">
        <f>AI319/#REF!</f>
        <v>#REF!</v>
      </c>
      <c r="AK319" s="38" t="e">
        <f>#REF!-#REF!</f>
        <v>#REF!</v>
      </c>
      <c r="AL319" s="76" t="e">
        <f>AK319/#REF!</f>
        <v>#REF!</v>
      </c>
    </row>
    <row r="320" spans="1:38" s="39" customFormat="1" ht="12.75">
      <c r="A320" s="15" t="s">
        <v>581</v>
      </c>
      <c r="B320" s="15" t="s">
        <v>582</v>
      </c>
      <c r="C320" s="32">
        <v>4368</v>
      </c>
      <c r="D320" s="44">
        <v>3690730.47</v>
      </c>
      <c r="E320" s="34">
        <v>298000</v>
      </c>
      <c r="F320" s="17">
        <f t="shared" si="63"/>
        <v>54097.686889127515</v>
      </c>
      <c r="G320" s="18">
        <f t="shared" si="64"/>
        <v>0.003309883750835901</v>
      </c>
      <c r="H320" s="19">
        <f>$B$543*G320</f>
        <v>309734.69948100526</v>
      </c>
      <c r="I320" s="20">
        <f t="shared" si="65"/>
        <v>12.385001577181209</v>
      </c>
      <c r="J320" s="20">
        <f t="shared" si="66"/>
        <v>10417.686889127519</v>
      </c>
      <c r="K320" s="20">
        <f t="shared" si="68"/>
        <v>10417.686889127519</v>
      </c>
      <c r="L320" s="20">
        <f t="shared" si="67"/>
        <v>0.0027678351439059104</v>
      </c>
      <c r="M320" s="21">
        <f>$F$543*L320</f>
        <v>51243.4024503878</v>
      </c>
      <c r="N320" s="21">
        <f t="shared" si="62"/>
        <v>360978.10193139303</v>
      </c>
      <c r="O320" s="21">
        <v>473400.35</v>
      </c>
      <c r="AD320" s="38" t="e">
        <f>#REF!-O320</f>
        <v>#REF!</v>
      </c>
      <c r="AE320" s="68" t="e">
        <f>AD320/#REF!</f>
        <v>#REF!</v>
      </c>
      <c r="AF320" s="69">
        <v>435479.24657182605</v>
      </c>
      <c r="AG320" s="70" t="e">
        <f>#REF!-AF320</f>
        <v>#REF!</v>
      </c>
      <c r="AH320" s="68" t="e">
        <f>AG320/#REF!</f>
        <v>#REF!</v>
      </c>
      <c r="AI320" s="38" t="e">
        <f>#REF!-#REF!</f>
        <v>#REF!</v>
      </c>
      <c r="AJ320" s="68" t="e">
        <f>AI320/#REF!</f>
        <v>#REF!</v>
      </c>
      <c r="AK320" s="38" t="e">
        <f>#REF!-#REF!</f>
        <v>#REF!</v>
      </c>
      <c r="AL320" s="76" t="e">
        <f>AK320/#REF!</f>
        <v>#REF!</v>
      </c>
    </row>
    <row r="321" spans="1:38" s="39" customFormat="1" ht="12.75">
      <c r="A321" s="15" t="s">
        <v>583</v>
      </c>
      <c r="B321" s="15" t="s">
        <v>584</v>
      </c>
      <c r="C321" s="32">
        <v>1470</v>
      </c>
      <c r="D321" s="44">
        <v>866298.4</v>
      </c>
      <c r="E321" s="34">
        <v>57650</v>
      </c>
      <c r="F321" s="17">
        <f t="shared" si="63"/>
        <v>22089.482185602777</v>
      </c>
      <c r="G321" s="18">
        <f t="shared" si="64"/>
        <v>0.0013515109860492024</v>
      </c>
      <c r="H321" s="19">
        <f>$B$543*G321</f>
        <v>126472.6741546461</v>
      </c>
      <c r="I321" s="20">
        <f t="shared" si="65"/>
        <v>15.026858629661753</v>
      </c>
      <c r="J321" s="20">
        <f t="shared" si="66"/>
        <v>7389.482185602777</v>
      </c>
      <c r="K321" s="20">
        <f t="shared" si="68"/>
        <v>7389.482185602777</v>
      </c>
      <c r="L321" s="20">
        <f t="shared" si="67"/>
        <v>0.0019632830882951357</v>
      </c>
      <c r="M321" s="21">
        <f>$F$543*L321</f>
        <v>36348.012141928295</v>
      </c>
      <c r="N321" s="21">
        <f t="shared" si="62"/>
        <v>162820.6862965744</v>
      </c>
      <c r="O321" s="21">
        <v>226884.8</v>
      </c>
      <c r="AD321" s="38" t="e">
        <f>#REF!-O321</f>
        <v>#REF!</v>
      </c>
      <c r="AE321" s="68" t="e">
        <f>AD321/#REF!</f>
        <v>#REF!</v>
      </c>
      <c r="AF321" s="69">
        <v>185210.88490647703</v>
      </c>
      <c r="AG321" s="70" t="e">
        <f>#REF!-AF321</f>
        <v>#REF!</v>
      </c>
      <c r="AH321" s="68" t="e">
        <f>AG321/#REF!</f>
        <v>#REF!</v>
      </c>
      <c r="AI321" s="38" t="e">
        <f>#REF!-#REF!</f>
        <v>#REF!</v>
      </c>
      <c r="AJ321" s="68" t="e">
        <f>AI321/#REF!</f>
        <v>#REF!</v>
      </c>
      <c r="AK321" s="38" t="e">
        <f>#REF!-#REF!</f>
        <v>#REF!</v>
      </c>
      <c r="AL321" s="76" t="e">
        <f>AK321/#REF!</f>
        <v>#REF!</v>
      </c>
    </row>
    <row r="322" spans="1:38" s="39" customFormat="1" ht="12.75">
      <c r="A322" s="15" t="s">
        <v>585</v>
      </c>
      <c r="B322" s="15" t="s">
        <v>586</v>
      </c>
      <c r="C322" s="32">
        <v>6866</v>
      </c>
      <c r="D322" s="44">
        <v>8224857.16</v>
      </c>
      <c r="E322" s="34">
        <v>569600</v>
      </c>
      <c r="F322" s="17">
        <f t="shared" si="63"/>
        <v>99143.02889845506</v>
      </c>
      <c r="G322" s="18">
        <f t="shared" si="64"/>
        <v>0.006065913705925976</v>
      </c>
      <c r="H322" s="19">
        <f>$B$543*G322</f>
        <v>567640.4672243253</v>
      </c>
      <c r="I322" s="20">
        <f t="shared" si="65"/>
        <v>14.43970709269663</v>
      </c>
      <c r="J322" s="20">
        <f t="shared" si="66"/>
        <v>30483.028898455057</v>
      </c>
      <c r="K322" s="20">
        <f t="shared" si="68"/>
        <v>30483.028898455057</v>
      </c>
      <c r="L322" s="20">
        <f t="shared" si="67"/>
        <v>0.0080989186539959</v>
      </c>
      <c r="M322" s="21">
        <f>$F$543*L322</f>
        <v>149942.5097312707</v>
      </c>
      <c r="N322" s="21">
        <f t="shared" si="62"/>
        <v>717582.976955596</v>
      </c>
      <c r="O322" s="21">
        <v>874413.93</v>
      </c>
      <c r="AD322" s="38" t="e">
        <f>#REF!-O322</f>
        <v>#REF!</v>
      </c>
      <c r="AE322" s="68" t="e">
        <f>AD322/#REF!</f>
        <v>#REF!</v>
      </c>
      <c r="AF322" s="69">
        <v>844947.9786513379</v>
      </c>
      <c r="AG322" s="70" t="e">
        <f>#REF!-AF322</f>
        <v>#REF!</v>
      </c>
      <c r="AH322" s="68" t="e">
        <f>AG322/#REF!</f>
        <v>#REF!</v>
      </c>
      <c r="AI322" s="38" t="e">
        <f>#REF!-#REF!</f>
        <v>#REF!</v>
      </c>
      <c r="AJ322" s="68" t="e">
        <f>AI322/#REF!</f>
        <v>#REF!</v>
      </c>
      <c r="AK322" s="38" t="e">
        <f>#REF!-#REF!</f>
        <v>#REF!</v>
      </c>
      <c r="AL322" s="76" t="e">
        <f>AK322/#REF!</f>
        <v>#REF!</v>
      </c>
    </row>
    <row r="323" spans="1:38" s="39" customFormat="1" ht="12.75">
      <c r="A323" s="15" t="s">
        <v>587</v>
      </c>
      <c r="B323" s="15" t="s">
        <v>588</v>
      </c>
      <c r="C323" s="32">
        <v>4923</v>
      </c>
      <c r="D323" s="44">
        <v>4265430</v>
      </c>
      <c r="E323" s="34">
        <v>426850</v>
      </c>
      <c r="F323" s="17">
        <f t="shared" si="63"/>
        <v>49194.59269064075</v>
      </c>
      <c r="G323" s="18">
        <f t="shared" si="64"/>
        <v>0.003009895475003524</v>
      </c>
      <c r="H323" s="19">
        <f>$B$543*G323</f>
        <v>281662.17927865667</v>
      </c>
      <c r="I323" s="20">
        <f t="shared" si="65"/>
        <v>9.992807777907931</v>
      </c>
      <c r="J323" s="20">
        <f t="shared" si="66"/>
        <v>-35.407309359255905</v>
      </c>
      <c r="K323" s="20">
        <f t="shared" si="68"/>
        <v>0</v>
      </c>
      <c r="L323" s="20">
        <f t="shared" si="67"/>
        <v>0</v>
      </c>
      <c r="M323" s="21">
        <f>$F$543*L323</f>
        <v>0</v>
      </c>
      <c r="N323" s="21">
        <f t="shared" si="62"/>
        <v>281662.17927865667</v>
      </c>
      <c r="O323" s="21">
        <v>442552.46</v>
      </c>
      <c r="AD323" s="38" t="e">
        <f>#REF!-O323</f>
        <v>#REF!</v>
      </c>
      <c r="AE323" s="68" t="e">
        <f>AD323/#REF!</f>
        <v>#REF!</v>
      </c>
      <c r="AF323" s="69">
        <v>351406.42825609725</v>
      </c>
      <c r="AG323" s="70" t="e">
        <f>#REF!-AF323</f>
        <v>#REF!</v>
      </c>
      <c r="AH323" s="68" t="e">
        <f>AG323/#REF!</f>
        <v>#REF!</v>
      </c>
      <c r="AI323" s="38" t="e">
        <f>#REF!-#REF!</f>
        <v>#REF!</v>
      </c>
      <c r="AJ323" s="68" t="e">
        <f>AI323/#REF!</f>
        <v>#REF!</v>
      </c>
      <c r="AK323" s="38" t="e">
        <f>#REF!-#REF!</f>
        <v>#REF!</v>
      </c>
      <c r="AL323" s="76" t="e">
        <f>AK323/#REF!</f>
        <v>#REF!</v>
      </c>
    </row>
    <row r="324" spans="1:38" s="39" customFormat="1" ht="12.75">
      <c r="A324" s="15" t="s">
        <v>589</v>
      </c>
      <c r="B324" s="15" t="s">
        <v>590</v>
      </c>
      <c r="C324" s="32">
        <v>3000</v>
      </c>
      <c r="D324" s="44">
        <v>2850084.2</v>
      </c>
      <c r="E324" s="34">
        <v>268100</v>
      </c>
      <c r="F324" s="17">
        <f t="shared" si="63"/>
        <v>31892.02760164118</v>
      </c>
      <c r="G324" s="18">
        <f t="shared" si="64"/>
        <v>0.0019512646475296394</v>
      </c>
      <c r="H324" s="19">
        <f>$B$543*G324</f>
        <v>182596.8567802025</v>
      </c>
      <c r="I324" s="20">
        <f t="shared" si="65"/>
        <v>10.630675867213727</v>
      </c>
      <c r="J324" s="20">
        <f t="shared" si="66"/>
        <v>1892.0276016411801</v>
      </c>
      <c r="K324" s="20">
        <f t="shared" si="68"/>
        <v>1892.0276016411801</v>
      </c>
      <c r="L324" s="20">
        <f t="shared" si="67"/>
        <v>0.0005026855332471077</v>
      </c>
      <c r="M324" s="21">
        <f>$F$543*L324</f>
        <v>9306.665948976402</v>
      </c>
      <c r="N324" s="21">
        <f t="shared" si="62"/>
        <v>191903.52272917892</v>
      </c>
      <c r="O324" s="21">
        <v>250792.65</v>
      </c>
      <c r="AD324" s="38" t="e">
        <f>#REF!-O324</f>
        <v>#REF!</v>
      </c>
      <c r="AE324" s="68" t="e">
        <f>AD324/#REF!</f>
        <v>#REF!</v>
      </c>
      <c r="AF324" s="69">
        <v>237454.09701130236</v>
      </c>
      <c r="AG324" s="70" t="e">
        <f>#REF!-AF324</f>
        <v>#REF!</v>
      </c>
      <c r="AH324" s="68" t="e">
        <f>AG324/#REF!</f>
        <v>#REF!</v>
      </c>
      <c r="AI324" s="38" t="e">
        <f>#REF!-#REF!</f>
        <v>#REF!</v>
      </c>
      <c r="AJ324" s="68" t="e">
        <f>AI324/#REF!</f>
        <v>#REF!</v>
      </c>
      <c r="AK324" s="38" t="e">
        <f>#REF!-#REF!</f>
        <v>#REF!</v>
      </c>
      <c r="AL324" s="76" t="e">
        <f>AK324/#REF!</f>
        <v>#REF!</v>
      </c>
    </row>
    <row r="325" spans="1:38" s="39" customFormat="1" ht="12.75">
      <c r="A325" s="15" t="s">
        <v>591</v>
      </c>
      <c r="B325" s="15" t="s">
        <v>592</v>
      </c>
      <c r="C325" s="32">
        <v>1274</v>
      </c>
      <c r="D325" s="44">
        <v>863564.63</v>
      </c>
      <c r="E325" s="34">
        <v>52750</v>
      </c>
      <c r="F325" s="17">
        <f t="shared" si="63"/>
        <v>20856.518267677722</v>
      </c>
      <c r="G325" s="18">
        <f t="shared" si="64"/>
        <v>0.0012760739854678098</v>
      </c>
      <c r="H325" s="19">
        <f>$B$543*G325</f>
        <v>119413.37586390547</v>
      </c>
      <c r="I325" s="20">
        <f t="shared" si="65"/>
        <v>16.37089345971564</v>
      </c>
      <c r="J325" s="20">
        <f t="shared" si="66"/>
        <v>8116.518267677724</v>
      </c>
      <c r="K325" s="20">
        <f t="shared" si="68"/>
        <v>8116.518267677724</v>
      </c>
      <c r="L325" s="20">
        <f t="shared" si="67"/>
        <v>0.002156446507417942</v>
      </c>
      <c r="M325" s="21">
        <f>$F$543*L325</f>
        <v>39924.21892815855</v>
      </c>
      <c r="N325" s="21">
        <f t="shared" si="62"/>
        <v>159337.59479206402</v>
      </c>
      <c r="O325" s="21">
        <v>204181.25</v>
      </c>
      <c r="AD325" s="38" t="e">
        <f>#REF!-O325</f>
        <v>#REF!</v>
      </c>
      <c r="AE325" s="68" t="e">
        <f>AD325/#REF!</f>
        <v>#REF!</v>
      </c>
      <c r="AF325" s="69">
        <v>184279.50111404387</v>
      </c>
      <c r="AG325" s="70" t="e">
        <f>#REF!-AF325</f>
        <v>#REF!</v>
      </c>
      <c r="AH325" s="68" t="e">
        <f>AG325/#REF!</f>
        <v>#REF!</v>
      </c>
      <c r="AI325" s="38" t="e">
        <f>#REF!-#REF!</f>
        <v>#REF!</v>
      </c>
      <c r="AJ325" s="68" t="e">
        <f>AI325/#REF!</f>
        <v>#REF!</v>
      </c>
      <c r="AK325" s="38" t="e">
        <f>#REF!-#REF!</f>
        <v>#REF!</v>
      </c>
      <c r="AL325" s="76" t="e">
        <f>AK325/#REF!</f>
        <v>#REF!</v>
      </c>
    </row>
    <row r="326" spans="1:38" s="39" customFormat="1" ht="12.75">
      <c r="A326" s="15" t="s">
        <v>593</v>
      </c>
      <c r="B326" s="15" t="s">
        <v>594</v>
      </c>
      <c r="C326" s="32">
        <v>1476</v>
      </c>
      <c r="D326" s="44">
        <v>793686.19</v>
      </c>
      <c r="E326" s="34">
        <v>89650</v>
      </c>
      <c r="F326" s="17">
        <f t="shared" si="63"/>
        <v>13067.2706797546</v>
      </c>
      <c r="G326" s="18">
        <f t="shared" si="64"/>
        <v>0.0007995008544327745</v>
      </c>
      <c r="H326" s="19">
        <f>$B$543*G326</f>
        <v>74816.27015450416</v>
      </c>
      <c r="I326" s="20">
        <f t="shared" si="65"/>
        <v>8.853164417177913</v>
      </c>
      <c r="J326" s="20">
        <f t="shared" si="66"/>
        <v>-1692.7293202454002</v>
      </c>
      <c r="K326" s="20">
        <f t="shared" si="68"/>
        <v>0</v>
      </c>
      <c r="L326" s="20">
        <f t="shared" si="67"/>
        <v>0</v>
      </c>
      <c r="M326" s="21">
        <f>$F$543*L326</f>
        <v>0</v>
      </c>
      <c r="N326" s="21">
        <f t="shared" si="62"/>
        <v>74816.27015450416</v>
      </c>
      <c r="O326" s="21">
        <v>81160.91</v>
      </c>
      <c r="AD326" s="38" t="e">
        <f>#REF!-O326</f>
        <v>#REF!</v>
      </c>
      <c r="AE326" s="68" t="e">
        <f>AD326/#REF!</f>
        <v>#REF!</v>
      </c>
      <c r="AF326" s="69">
        <v>89558.22200330895</v>
      </c>
      <c r="AG326" s="70" t="e">
        <f>#REF!-AF326</f>
        <v>#REF!</v>
      </c>
      <c r="AH326" s="68" t="e">
        <f>AG326/#REF!</f>
        <v>#REF!</v>
      </c>
      <c r="AI326" s="38" t="e">
        <f>#REF!-#REF!</f>
        <v>#REF!</v>
      </c>
      <c r="AJ326" s="68" t="e">
        <f>AI326/#REF!</f>
        <v>#REF!</v>
      </c>
      <c r="AK326" s="38" t="e">
        <f>#REF!-#REF!</f>
        <v>#REF!</v>
      </c>
      <c r="AL326" s="76" t="e">
        <f>AK326/#REF!</f>
        <v>#REF!</v>
      </c>
    </row>
    <row r="327" spans="1:38" s="39" customFormat="1" ht="12.75">
      <c r="A327" s="15" t="s">
        <v>595</v>
      </c>
      <c r="B327" s="15" t="s">
        <v>596</v>
      </c>
      <c r="C327" s="32">
        <v>1203</v>
      </c>
      <c r="D327" s="44">
        <v>634740.36</v>
      </c>
      <c r="E327" s="34">
        <v>73700</v>
      </c>
      <c r="F327" s="17">
        <f t="shared" si="63"/>
        <v>10360.822972591588</v>
      </c>
      <c r="G327" s="18">
        <f t="shared" si="64"/>
        <v>0.0006339110149487815</v>
      </c>
      <c r="H327" s="19">
        <f>$B$543*G327</f>
        <v>59320.58419371185</v>
      </c>
      <c r="I327" s="20">
        <f t="shared" si="65"/>
        <v>8.612487924016282</v>
      </c>
      <c r="J327" s="20">
        <f t="shared" si="66"/>
        <v>-1669.1770274084129</v>
      </c>
      <c r="K327" s="20">
        <f t="shared" si="68"/>
        <v>0</v>
      </c>
      <c r="L327" s="20">
        <f t="shared" si="67"/>
        <v>0</v>
      </c>
      <c r="M327" s="21">
        <f>$F$543*L327</f>
        <v>0</v>
      </c>
      <c r="N327" s="21">
        <f t="shared" si="62"/>
        <v>59320.58419371185</v>
      </c>
      <c r="O327" s="21">
        <v>71411.96</v>
      </c>
      <c r="AD327" s="38" t="e">
        <f>#REF!-O327</f>
        <v>#REF!</v>
      </c>
      <c r="AE327" s="68" t="e">
        <f>AD327/#REF!</f>
        <v>#REF!</v>
      </c>
      <c r="AF327" s="69">
        <v>75437.95254771269</v>
      </c>
      <c r="AG327" s="70" t="e">
        <f>#REF!-AF327</f>
        <v>#REF!</v>
      </c>
      <c r="AH327" s="68" t="e">
        <f>AG327/#REF!</f>
        <v>#REF!</v>
      </c>
      <c r="AI327" s="38" t="e">
        <f>#REF!-#REF!</f>
        <v>#REF!</v>
      </c>
      <c r="AJ327" s="68" t="e">
        <f>AI327/#REF!</f>
        <v>#REF!</v>
      </c>
      <c r="AK327" s="38" t="e">
        <f>#REF!-#REF!</f>
        <v>#REF!</v>
      </c>
      <c r="AL327" s="76" t="e">
        <f>AK327/#REF!</f>
        <v>#REF!</v>
      </c>
    </row>
    <row r="328" spans="1:38" s="39" customFormat="1" ht="12.75">
      <c r="A328" s="15" t="s">
        <v>597</v>
      </c>
      <c r="B328" s="15" t="s">
        <v>598</v>
      </c>
      <c r="C328" s="32">
        <v>790</v>
      </c>
      <c r="D328" s="44">
        <v>332537.8</v>
      </c>
      <c r="E328" s="34">
        <v>33900</v>
      </c>
      <c r="F328" s="17">
        <f t="shared" si="63"/>
        <v>7749.405958702065</v>
      </c>
      <c r="G328" s="18">
        <f t="shared" si="64"/>
        <v>0.00047413548224173525</v>
      </c>
      <c r="H328" s="19">
        <f>$B$543*G328</f>
        <v>44368.993644667215</v>
      </c>
      <c r="I328" s="20">
        <f t="shared" si="65"/>
        <v>9.809374631268437</v>
      </c>
      <c r="J328" s="20">
        <f t="shared" si="66"/>
        <v>-150.59404129793504</v>
      </c>
      <c r="K328" s="20">
        <f t="shared" si="68"/>
        <v>0</v>
      </c>
      <c r="L328" s="20">
        <f t="shared" si="67"/>
        <v>0</v>
      </c>
      <c r="M328" s="21">
        <f>$F$543*L328</f>
        <v>0</v>
      </c>
      <c r="N328" s="21">
        <f aca="true" t="shared" si="69" ref="N328:N391">H328+M328</f>
        <v>44368.993644667215</v>
      </c>
      <c r="O328" s="21">
        <v>61546.58</v>
      </c>
      <c r="AD328" s="38" t="e">
        <f>#REF!-O328</f>
        <v>#REF!</v>
      </c>
      <c r="AE328" s="68" t="e">
        <f>AD328/#REF!</f>
        <v>#REF!</v>
      </c>
      <c r="AF328" s="69">
        <v>53576.75976700591</v>
      </c>
      <c r="AG328" s="70" t="e">
        <f>#REF!-AF328</f>
        <v>#REF!</v>
      </c>
      <c r="AH328" s="68" t="e">
        <f>AG328/#REF!</f>
        <v>#REF!</v>
      </c>
      <c r="AI328" s="38" t="e">
        <f>#REF!-#REF!</f>
        <v>#REF!</v>
      </c>
      <c r="AJ328" s="68" t="e">
        <f>AI328/#REF!</f>
        <v>#REF!</v>
      </c>
      <c r="AK328" s="38" t="e">
        <f>#REF!-#REF!</f>
        <v>#REF!</v>
      </c>
      <c r="AL328" s="76" t="e">
        <f>AK328/#REF!</f>
        <v>#REF!</v>
      </c>
    </row>
    <row r="329" spans="1:38" s="39" customFormat="1" ht="12.75">
      <c r="A329" s="15" t="s">
        <v>599</v>
      </c>
      <c r="B329" s="15" t="s">
        <v>600</v>
      </c>
      <c r="C329" s="32">
        <v>60</v>
      </c>
      <c r="D329" s="44">
        <v>197216.56</v>
      </c>
      <c r="E329" s="34">
        <v>70250</v>
      </c>
      <c r="F329" s="17">
        <f aca="true" t="shared" si="70" ref="F329:F356">D329/E329*C329</f>
        <v>168.4411900355872</v>
      </c>
      <c r="G329" s="18">
        <f aca="true" t="shared" si="71" ref="G329:G356">F329/$F$533</f>
        <v>1.030581508989254E-05</v>
      </c>
      <c r="H329" s="19">
        <f>$B$543*G329</f>
        <v>964.405030529706</v>
      </c>
      <c r="I329" s="20">
        <f aca="true" t="shared" si="72" ref="I329:I356">D329/E329</f>
        <v>2.8073531672597865</v>
      </c>
      <c r="J329" s="20">
        <f aca="true" t="shared" si="73" ref="J329:J356">(I329-10)*C329</f>
        <v>-431.55880996441283</v>
      </c>
      <c r="K329" s="20">
        <f t="shared" si="68"/>
        <v>0</v>
      </c>
      <c r="L329" s="20">
        <f aca="true" t="shared" si="74" ref="L329:L356">K329/$K$533</f>
        <v>0</v>
      </c>
      <c r="M329" s="21">
        <f>$F$543*L329</f>
        <v>0</v>
      </c>
      <c r="N329" s="21">
        <f t="shared" si="69"/>
        <v>964.405030529706</v>
      </c>
      <c r="O329" s="21">
        <v>1133.82</v>
      </c>
      <c r="AD329" s="38" t="e">
        <f>#REF!-O329</f>
        <v>#REF!</v>
      </c>
      <c r="AE329" s="68" t="e">
        <f>AD329/#REF!</f>
        <v>#REF!</v>
      </c>
      <c r="AF329" s="69">
        <v>1387.47045393874</v>
      </c>
      <c r="AG329" s="70" t="e">
        <f>#REF!-AF329</f>
        <v>#REF!</v>
      </c>
      <c r="AH329" s="68" t="e">
        <f>AG329/#REF!</f>
        <v>#REF!</v>
      </c>
      <c r="AI329" s="38" t="e">
        <f>#REF!-#REF!</f>
        <v>#REF!</v>
      </c>
      <c r="AJ329" s="68" t="e">
        <f>AI329/#REF!</f>
        <v>#REF!</v>
      </c>
      <c r="AK329" s="38" t="e">
        <f>#REF!-#REF!</f>
        <v>#REF!</v>
      </c>
      <c r="AL329" s="76" t="e">
        <f>AK329/#REF!</f>
        <v>#REF!</v>
      </c>
    </row>
    <row r="330" spans="1:38" s="39" customFormat="1" ht="12.75">
      <c r="A330" s="15" t="s">
        <v>601</v>
      </c>
      <c r="B330" s="15" t="s">
        <v>602</v>
      </c>
      <c r="C330" s="32">
        <v>841</v>
      </c>
      <c r="D330" s="44">
        <v>669439.47</v>
      </c>
      <c r="E330" s="34">
        <v>59250</v>
      </c>
      <c r="F330" s="17">
        <f t="shared" si="70"/>
        <v>9502.085979240506</v>
      </c>
      <c r="G330" s="18">
        <f t="shared" si="71"/>
        <v>0.0005813705130533914</v>
      </c>
      <c r="H330" s="19">
        <f>$B$543*G330</f>
        <v>54403.911044378445</v>
      </c>
      <c r="I330" s="20">
        <f t="shared" si="72"/>
        <v>11.298556455696202</v>
      </c>
      <c r="J330" s="20">
        <f t="shared" si="73"/>
        <v>1092.085979240506</v>
      </c>
      <c r="K330" s="20">
        <f t="shared" si="68"/>
        <v>1092.085979240506</v>
      </c>
      <c r="L330" s="20">
        <f t="shared" si="74"/>
        <v>0.0002901521216445319</v>
      </c>
      <c r="M330" s="21">
        <f>$F$543*L330</f>
        <v>5371.845203281392</v>
      </c>
      <c r="N330" s="21">
        <f t="shared" si="69"/>
        <v>59775.75624765984</v>
      </c>
      <c r="O330" s="21">
        <v>67777.77</v>
      </c>
      <c r="AD330" s="38" t="e">
        <f>#REF!-O330</f>
        <v>#REF!</v>
      </c>
      <c r="AE330" s="68" t="e">
        <f>AD330/#REF!</f>
        <v>#REF!</v>
      </c>
      <c r="AF330" s="69">
        <v>74733.37150130913</v>
      </c>
      <c r="AG330" s="70" t="e">
        <f>#REF!-AF330</f>
        <v>#REF!</v>
      </c>
      <c r="AH330" s="68" t="e">
        <f>AG330/#REF!</f>
        <v>#REF!</v>
      </c>
      <c r="AI330" s="38" t="e">
        <f>#REF!-#REF!</f>
        <v>#REF!</v>
      </c>
      <c r="AJ330" s="68" t="e">
        <f>AI330/#REF!</f>
        <v>#REF!</v>
      </c>
      <c r="AK330" s="38" t="e">
        <f>#REF!-#REF!</f>
        <v>#REF!</v>
      </c>
      <c r="AL330" s="76" t="e">
        <f>AK330/#REF!</f>
        <v>#REF!</v>
      </c>
    </row>
    <row r="331" spans="1:38" s="39" customFormat="1" ht="12.75">
      <c r="A331" s="15" t="s">
        <v>603</v>
      </c>
      <c r="B331" s="15" t="s">
        <v>604</v>
      </c>
      <c r="C331" s="32">
        <v>2466</v>
      </c>
      <c r="D331" s="44">
        <v>1231973</v>
      </c>
      <c r="E331" s="34">
        <v>143650</v>
      </c>
      <c r="F331" s="17">
        <f t="shared" si="70"/>
        <v>21148.941301775147</v>
      </c>
      <c r="G331" s="18">
        <f t="shared" si="71"/>
        <v>0.0012939654389584714</v>
      </c>
      <c r="H331" s="19">
        <f>$B$543*G331</f>
        <v>121087.63526011808</v>
      </c>
      <c r="I331" s="20">
        <f t="shared" si="72"/>
        <v>8.57621301775148</v>
      </c>
      <c r="J331" s="20">
        <f t="shared" si="73"/>
        <v>-3511.0586982248515</v>
      </c>
      <c r="K331" s="20">
        <f t="shared" si="68"/>
        <v>0</v>
      </c>
      <c r="L331" s="20">
        <f t="shared" si="74"/>
        <v>0</v>
      </c>
      <c r="M331" s="21">
        <f>$F$543*L331</f>
        <v>0</v>
      </c>
      <c r="N331" s="21">
        <f t="shared" si="69"/>
        <v>121087.63526011808</v>
      </c>
      <c r="O331" s="21">
        <v>156872.71</v>
      </c>
      <c r="AD331" s="38" t="e">
        <f>#REF!-O331</f>
        <v>#REF!</v>
      </c>
      <c r="AE331" s="68" t="e">
        <f>AD331/#REF!</f>
        <v>#REF!</v>
      </c>
      <c r="AF331" s="69">
        <v>141885.8959120215</v>
      </c>
      <c r="AG331" s="70" t="e">
        <f>#REF!-AF331</f>
        <v>#REF!</v>
      </c>
      <c r="AH331" s="68" t="e">
        <f>AG331/#REF!</f>
        <v>#REF!</v>
      </c>
      <c r="AI331" s="38" t="e">
        <f>#REF!-#REF!</f>
        <v>#REF!</v>
      </c>
      <c r="AJ331" s="68" t="e">
        <f>AI331/#REF!</f>
        <v>#REF!</v>
      </c>
      <c r="AK331" s="38" t="e">
        <f>#REF!-#REF!</f>
        <v>#REF!</v>
      </c>
      <c r="AL331" s="76" t="e">
        <f>AK331/#REF!</f>
        <v>#REF!</v>
      </c>
    </row>
    <row r="332" spans="1:38" s="39" customFormat="1" ht="12.75">
      <c r="A332" s="15" t="s">
        <v>605</v>
      </c>
      <c r="B332" s="15" t="s">
        <v>606</v>
      </c>
      <c r="C332" s="32">
        <v>5182</v>
      </c>
      <c r="D332" s="44">
        <v>4884018.99</v>
      </c>
      <c r="E332" s="34">
        <v>303950</v>
      </c>
      <c r="F332" s="17">
        <f t="shared" si="70"/>
        <v>83266.93997756211</v>
      </c>
      <c r="G332" s="18">
        <f t="shared" si="71"/>
        <v>0.005094559628370204</v>
      </c>
      <c r="H332" s="19">
        <f>$B$543*G332</f>
        <v>476742.39165734977</v>
      </c>
      <c r="I332" s="20">
        <f t="shared" si="72"/>
        <v>16.068494785326536</v>
      </c>
      <c r="J332" s="20">
        <f t="shared" si="73"/>
        <v>31446.939977562106</v>
      </c>
      <c r="K332" s="20">
        <f t="shared" si="68"/>
        <v>31446.939977562106</v>
      </c>
      <c r="L332" s="20">
        <f t="shared" si="74"/>
        <v>0.008355016479621393</v>
      </c>
      <c r="M332" s="21">
        <f>$F$543*L332</f>
        <v>154683.87735718972</v>
      </c>
      <c r="N332" s="21">
        <f t="shared" si="69"/>
        <v>631426.2690145394</v>
      </c>
      <c r="O332" s="21">
        <v>824957.42</v>
      </c>
      <c r="AD332" s="38" t="e">
        <f>#REF!-O332</f>
        <v>#REF!</v>
      </c>
      <c r="AE332" s="68" t="e">
        <f>AD332/#REF!</f>
        <v>#REF!</v>
      </c>
      <c r="AF332" s="69">
        <v>785924.8363204893</v>
      </c>
      <c r="AG332" s="70" t="e">
        <f>#REF!-AF332</f>
        <v>#REF!</v>
      </c>
      <c r="AH332" s="68" t="e">
        <f>AG332/#REF!</f>
        <v>#REF!</v>
      </c>
      <c r="AI332" s="38" t="e">
        <f>#REF!-#REF!</f>
        <v>#REF!</v>
      </c>
      <c r="AJ332" s="68" t="e">
        <f>AI332/#REF!</f>
        <v>#REF!</v>
      </c>
      <c r="AK332" s="38" t="e">
        <f>#REF!-#REF!</f>
        <v>#REF!</v>
      </c>
      <c r="AL332" s="76" t="e">
        <f>AK332/#REF!</f>
        <v>#REF!</v>
      </c>
    </row>
    <row r="333" spans="1:38" s="39" customFormat="1" ht="12.75">
      <c r="A333" s="15" t="s">
        <v>607</v>
      </c>
      <c r="B333" s="15" t="s">
        <v>608</v>
      </c>
      <c r="C333" s="32">
        <v>291</v>
      </c>
      <c r="D333" s="44">
        <v>510504.33</v>
      </c>
      <c r="E333" s="34">
        <v>44800</v>
      </c>
      <c r="F333" s="17">
        <f t="shared" si="70"/>
        <v>3315.9991078125004</v>
      </c>
      <c r="G333" s="18">
        <f t="shared" si="71"/>
        <v>0.0002028843042259686</v>
      </c>
      <c r="H333" s="19">
        <f>$B$543*G333</f>
        <v>18985.654400391886</v>
      </c>
      <c r="I333" s="20">
        <f t="shared" si="72"/>
        <v>11.3951859375</v>
      </c>
      <c r="J333" s="20">
        <f t="shared" si="73"/>
        <v>405.99910781250026</v>
      </c>
      <c r="K333" s="20">
        <f t="shared" si="68"/>
        <v>405.99910781250026</v>
      </c>
      <c r="L333" s="20">
        <f t="shared" si="74"/>
        <v>0.00010786834073220988</v>
      </c>
      <c r="M333" s="21">
        <f>$F$543*L333</f>
        <v>1997.0628698629218</v>
      </c>
      <c r="N333" s="21">
        <f t="shared" si="69"/>
        <v>20982.71727025481</v>
      </c>
      <c r="O333" s="21">
        <v>23628.62</v>
      </c>
      <c r="AD333" s="38" t="e">
        <f>#REF!-O333</f>
        <v>#REF!</v>
      </c>
      <c r="AE333" s="68" t="e">
        <f>AD333/#REF!</f>
        <v>#REF!</v>
      </c>
      <c r="AF333" s="69">
        <v>28960.138171667568</v>
      </c>
      <c r="AG333" s="70" t="e">
        <f>#REF!-AF333</f>
        <v>#REF!</v>
      </c>
      <c r="AH333" s="68" t="e">
        <f>AG333/#REF!</f>
        <v>#REF!</v>
      </c>
      <c r="AI333" s="38" t="e">
        <f>#REF!-#REF!</f>
        <v>#REF!</v>
      </c>
      <c r="AJ333" s="68" t="e">
        <f>AI333/#REF!</f>
        <v>#REF!</v>
      </c>
      <c r="AK333" s="38" t="e">
        <f>#REF!-#REF!</f>
        <v>#REF!</v>
      </c>
      <c r="AL333" s="76" t="e">
        <f>AK333/#REF!</f>
        <v>#REF!</v>
      </c>
    </row>
    <row r="334" spans="1:38" s="39" customFormat="1" ht="12.75">
      <c r="A334" s="15" t="s">
        <v>609</v>
      </c>
      <c r="B334" s="15" t="s">
        <v>610</v>
      </c>
      <c r="C334" s="32">
        <v>794</v>
      </c>
      <c r="D334" s="44">
        <v>455966.99</v>
      </c>
      <c r="E334" s="34">
        <v>32650</v>
      </c>
      <c r="F334" s="17">
        <f t="shared" si="70"/>
        <v>11088.446862480858</v>
      </c>
      <c r="G334" s="18">
        <f t="shared" si="71"/>
        <v>0.0006784295633074274</v>
      </c>
      <c r="H334" s="19">
        <f>$B$543*G334</f>
        <v>63486.57316347958</v>
      </c>
      <c r="I334" s="20">
        <f t="shared" si="72"/>
        <v>13.965298315467075</v>
      </c>
      <c r="J334" s="20">
        <f t="shared" si="73"/>
        <v>3148.446862480858</v>
      </c>
      <c r="K334" s="20">
        <f t="shared" si="68"/>
        <v>3148.446862480858</v>
      </c>
      <c r="L334" s="20">
        <f t="shared" si="74"/>
        <v>0.000836498732150381</v>
      </c>
      <c r="M334" s="21">
        <f>$F$543*L334</f>
        <v>15486.84764524338</v>
      </c>
      <c r="N334" s="21">
        <f t="shared" si="69"/>
        <v>78973.42080872296</v>
      </c>
      <c r="O334" s="21">
        <v>108252.55</v>
      </c>
      <c r="AD334" s="38" t="e">
        <f>#REF!-O334</f>
        <v>#REF!</v>
      </c>
      <c r="AE334" s="68" t="e">
        <f>AD334/#REF!</f>
        <v>#REF!</v>
      </c>
      <c r="AF334" s="69">
        <v>104906.39342837724</v>
      </c>
      <c r="AG334" s="70" t="e">
        <f>#REF!-AF334</f>
        <v>#REF!</v>
      </c>
      <c r="AH334" s="68" t="e">
        <f>AG334/#REF!</f>
        <v>#REF!</v>
      </c>
      <c r="AI334" s="38" t="e">
        <f>#REF!-#REF!</f>
        <v>#REF!</v>
      </c>
      <c r="AJ334" s="68" t="e">
        <f>AI334/#REF!</f>
        <v>#REF!</v>
      </c>
      <c r="AK334" s="38" t="e">
        <f>#REF!-#REF!</f>
        <v>#REF!</v>
      </c>
      <c r="AL334" s="76" t="e">
        <f>AK334/#REF!</f>
        <v>#REF!</v>
      </c>
    </row>
    <row r="335" spans="1:38" s="39" customFormat="1" ht="12.75">
      <c r="A335" s="15" t="s">
        <v>611</v>
      </c>
      <c r="B335" s="15" t="s">
        <v>612</v>
      </c>
      <c r="C335" s="32">
        <v>87</v>
      </c>
      <c r="D335" s="44">
        <v>100221.22</v>
      </c>
      <c r="E335" s="34">
        <v>6750</v>
      </c>
      <c r="F335" s="17">
        <f t="shared" si="70"/>
        <v>1291.7401688888888</v>
      </c>
      <c r="G335" s="18">
        <f t="shared" si="71"/>
        <v>7.903313507784455E-05</v>
      </c>
      <c r="H335" s="19">
        <f>$B$543*G335</f>
        <v>7395.819969869245</v>
      </c>
      <c r="I335" s="20">
        <f t="shared" si="72"/>
        <v>14.847588148148148</v>
      </c>
      <c r="J335" s="20">
        <f t="shared" si="73"/>
        <v>421.7401688888889</v>
      </c>
      <c r="K335" s="20">
        <f t="shared" si="68"/>
        <v>421.7401688888889</v>
      </c>
      <c r="L335" s="20">
        <f t="shared" si="74"/>
        <v>0.00011205052268039922</v>
      </c>
      <c r="M335" s="21">
        <f>$F$543*L335</f>
        <v>2074.491337076249</v>
      </c>
      <c r="N335" s="21">
        <f t="shared" si="69"/>
        <v>9470.311306945494</v>
      </c>
      <c r="O335" s="21">
        <v>13433.81</v>
      </c>
      <c r="AD335" s="38" t="e">
        <f>#REF!-O335</f>
        <v>#REF!</v>
      </c>
      <c r="AE335" s="68" t="e">
        <f>AD335/#REF!</f>
        <v>#REF!</v>
      </c>
      <c r="AF335" s="69">
        <v>11599.683293716358</v>
      </c>
      <c r="AG335" s="70" t="e">
        <f>#REF!-AF335</f>
        <v>#REF!</v>
      </c>
      <c r="AH335" s="68" t="e">
        <f>AG335/#REF!</f>
        <v>#REF!</v>
      </c>
      <c r="AI335" s="38" t="e">
        <f>#REF!-#REF!</f>
        <v>#REF!</v>
      </c>
      <c r="AJ335" s="68" t="e">
        <f>AI335/#REF!</f>
        <v>#REF!</v>
      </c>
      <c r="AK335" s="38" t="e">
        <f>#REF!-#REF!</f>
        <v>#REF!</v>
      </c>
      <c r="AL335" s="76" t="e">
        <f>AK335/#REF!</f>
        <v>#REF!</v>
      </c>
    </row>
    <row r="336" spans="1:38" s="39" customFormat="1" ht="12.75">
      <c r="A336" s="15" t="s">
        <v>613</v>
      </c>
      <c r="B336" s="15" t="s">
        <v>614</v>
      </c>
      <c r="C336" s="32">
        <v>1444</v>
      </c>
      <c r="D336" s="44">
        <v>1249642.04</v>
      </c>
      <c r="E336" s="34">
        <v>62800</v>
      </c>
      <c r="F336" s="17">
        <f t="shared" si="70"/>
        <v>28733.80741656051</v>
      </c>
      <c r="G336" s="18">
        <f t="shared" si="71"/>
        <v>0.0017580338039709408</v>
      </c>
      <c r="H336" s="19">
        <f>$B$543*G336</f>
        <v>164514.560915582</v>
      </c>
      <c r="I336" s="20">
        <f t="shared" si="72"/>
        <v>19.898758598726115</v>
      </c>
      <c r="J336" s="20">
        <f t="shared" si="73"/>
        <v>14293.80741656051</v>
      </c>
      <c r="K336" s="20">
        <f t="shared" si="68"/>
        <v>14293.80741656051</v>
      </c>
      <c r="L336" s="20">
        <f t="shared" si="74"/>
        <v>0.0037976666921204156</v>
      </c>
      <c r="M336" s="21">
        <f>$F$543*L336</f>
        <v>70309.5930786313</v>
      </c>
      <c r="N336" s="21">
        <f t="shared" si="69"/>
        <v>234824.1539942133</v>
      </c>
      <c r="O336" s="21">
        <v>267211.11</v>
      </c>
      <c r="AD336" s="38" t="e">
        <f>#REF!-O336</f>
        <v>#REF!</v>
      </c>
      <c r="AE336" s="68" t="e">
        <f>AD336/#REF!</f>
        <v>#REF!</v>
      </c>
      <c r="AF336" s="69">
        <v>297251.20267415105</v>
      </c>
      <c r="AG336" s="70" t="e">
        <f>#REF!-AF336</f>
        <v>#REF!</v>
      </c>
      <c r="AH336" s="68" t="e">
        <f>AG336/#REF!</f>
        <v>#REF!</v>
      </c>
      <c r="AI336" s="38" t="e">
        <f>#REF!-#REF!</f>
        <v>#REF!</v>
      </c>
      <c r="AJ336" s="68" t="e">
        <f>AI336/#REF!</f>
        <v>#REF!</v>
      </c>
      <c r="AK336" s="38" t="e">
        <f>#REF!-#REF!</f>
        <v>#REF!</v>
      </c>
      <c r="AL336" s="76" t="e">
        <f>AK336/#REF!</f>
        <v>#REF!</v>
      </c>
    </row>
    <row r="337" spans="1:38" s="39" customFormat="1" ht="12.75">
      <c r="A337" s="15" t="s">
        <v>615</v>
      </c>
      <c r="B337" s="15" t="s">
        <v>616</v>
      </c>
      <c r="C337" s="32">
        <v>3004</v>
      </c>
      <c r="D337" s="44">
        <v>2341849.88</v>
      </c>
      <c r="E337" s="34">
        <v>178250</v>
      </c>
      <c r="F337" s="17">
        <f t="shared" si="70"/>
        <v>39466.575256774195</v>
      </c>
      <c r="G337" s="18">
        <f t="shared" si="71"/>
        <v>0.002414701693461739</v>
      </c>
      <c r="H337" s="19">
        <f>$B$543*G337</f>
        <v>225964.70440140445</v>
      </c>
      <c r="I337" s="20">
        <f t="shared" si="72"/>
        <v>13.138007741935484</v>
      </c>
      <c r="J337" s="20">
        <f t="shared" si="73"/>
        <v>9426.575256774193</v>
      </c>
      <c r="K337" s="20">
        <f t="shared" si="68"/>
        <v>9426.575256774193</v>
      </c>
      <c r="L337" s="20">
        <f t="shared" si="74"/>
        <v>0.0025045105079519845</v>
      </c>
      <c r="M337" s="21">
        <f>$F$543*L337</f>
        <v>46368.23843456895</v>
      </c>
      <c r="N337" s="21">
        <f t="shared" si="69"/>
        <v>272332.9428359734</v>
      </c>
      <c r="O337" s="21">
        <v>327426.26</v>
      </c>
      <c r="AD337" s="38" t="e">
        <f>#REF!-O337</f>
        <v>#REF!</v>
      </c>
      <c r="AE337" s="68" t="e">
        <f>AD337/#REF!</f>
        <v>#REF!</v>
      </c>
      <c r="AF337" s="69">
        <v>303904.49815516203</v>
      </c>
      <c r="AG337" s="70" t="e">
        <f>#REF!-AF337</f>
        <v>#REF!</v>
      </c>
      <c r="AH337" s="68" t="e">
        <f>AG337/#REF!</f>
        <v>#REF!</v>
      </c>
      <c r="AI337" s="38" t="e">
        <f>#REF!-#REF!</f>
        <v>#REF!</v>
      </c>
      <c r="AJ337" s="68" t="e">
        <f>AI337/#REF!</f>
        <v>#REF!</v>
      </c>
      <c r="AK337" s="38" t="e">
        <f>#REF!-#REF!</f>
        <v>#REF!</v>
      </c>
      <c r="AL337" s="76" t="e">
        <f>AK337/#REF!</f>
        <v>#REF!</v>
      </c>
    </row>
    <row r="338" spans="1:38" s="39" customFormat="1" ht="12.75">
      <c r="A338" s="15" t="s">
        <v>617</v>
      </c>
      <c r="B338" s="15" t="s">
        <v>618</v>
      </c>
      <c r="C338" s="32">
        <v>4536</v>
      </c>
      <c r="D338" s="44">
        <v>6182082.63</v>
      </c>
      <c r="E338" s="34">
        <v>317050</v>
      </c>
      <c r="F338" s="17">
        <f t="shared" si="70"/>
        <v>88446.38640492035</v>
      </c>
      <c r="G338" s="18">
        <f t="shared" si="71"/>
        <v>0.0054114560901981044</v>
      </c>
      <c r="H338" s="19">
        <f>$B$543*G338</f>
        <v>506397.15833792277</v>
      </c>
      <c r="I338" s="20">
        <f t="shared" si="72"/>
        <v>19.498762434947167</v>
      </c>
      <c r="J338" s="20">
        <f t="shared" si="73"/>
        <v>43086.38640492035</v>
      </c>
      <c r="K338" s="20">
        <f t="shared" si="68"/>
        <v>43086.38640492035</v>
      </c>
      <c r="L338" s="20">
        <f t="shared" si="74"/>
        <v>0.011447456214095916</v>
      </c>
      <c r="M338" s="21">
        <f>$F$543*L338</f>
        <v>211936.97431860157</v>
      </c>
      <c r="N338" s="21">
        <f t="shared" si="69"/>
        <v>718334.1326565243</v>
      </c>
      <c r="O338" s="21">
        <v>792387.05</v>
      </c>
      <c r="AD338" s="38" t="e">
        <f>#REF!-O338</f>
        <v>#REF!</v>
      </c>
      <c r="AE338" s="68" t="e">
        <f>AD338/#REF!</f>
        <v>#REF!</v>
      </c>
      <c r="AF338" s="69">
        <v>844353.6048916538</v>
      </c>
      <c r="AG338" s="70" t="e">
        <f>#REF!-AF338</f>
        <v>#REF!</v>
      </c>
      <c r="AH338" s="68" t="e">
        <f>AG338/#REF!</f>
        <v>#REF!</v>
      </c>
      <c r="AI338" s="38" t="e">
        <f>#REF!-#REF!</f>
        <v>#REF!</v>
      </c>
      <c r="AJ338" s="68" t="e">
        <f>AI338/#REF!</f>
        <v>#REF!</v>
      </c>
      <c r="AK338" s="38" t="e">
        <f>#REF!-#REF!</f>
        <v>#REF!</v>
      </c>
      <c r="AL338" s="76" t="e">
        <f>AK338/#REF!</f>
        <v>#REF!</v>
      </c>
    </row>
    <row r="339" spans="1:38" s="39" customFormat="1" ht="12.75">
      <c r="A339" s="15" t="s">
        <v>619</v>
      </c>
      <c r="B339" s="15" t="s">
        <v>620</v>
      </c>
      <c r="C339" s="32">
        <v>231</v>
      </c>
      <c r="D339" s="44">
        <v>324602.88</v>
      </c>
      <c r="E339" s="34">
        <v>32100</v>
      </c>
      <c r="F339" s="17">
        <f t="shared" si="70"/>
        <v>2335.9272672897196</v>
      </c>
      <c r="G339" s="18">
        <f t="shared" si="71"/>
        <v>0.0001429201163625103</v>
      </c>
      <c r="H339" s="19">
        <f>$B$543*G339</f>
        <v>13374.28218744929</v>
      </c>
      <c r="I339" s="20">
        <f t="shared" si="72"/>
        <v>10.11223925233645</v>
      </c>
      <c r="J339" s="20">
        <f t="shared" si="73"/>
        <v>25.92726728971978</v>
      </c>
      <c r="K339" s="20">
        <f t="shared" si="68"/>
        <v>25.92726728971978</v>
      </c>
      <c r="L339" s="20">
        <f t="shared" si="74"/>
        <v>6.8885158820451596E-06</v>
      </c>
      <c r="M339" s="21">
        <f>$F$543*L339</f>
        <v>127.53324286915253</v>
      </c>
      <c r="N339" s="21">
        <f t="shared" si="69"/>
        <v>13501.815430318442</v>
      </c>
      <c r="O339" s="21">
        <v>21994.13</v>
      </c>
      <c r="AD339" s="38" t="e">
        <f>#REF!-O339</f>
        <v>#REF!</v>
      </c>
      <c r="AE339" s="68" t="e">
        <f>AD339/#REF!</f>
        <v>#REF!</v>
      </c>
      <c r="AF339" s="69">
        <v>16178.974751546373</v>
      </c>
      <c r="AG339" s="70" t="e">
        <f>#REF!-AF339</f>
        <v>#REF!</v>
      </c>
      <c r="AH339" s="68" t="e">
        <f>AG339/#REF!</f>
        <v>#REF!</v>
      </c>
      <c r="AI339" s="38" t="e">
        <f>#REF!-#REF!</f>
        <v>#REF!</v>
      </c>
      <c r="AJ339" s="68" t="e">
        <f>AI339/#REF!</f>
        <v>#REF!</v>
      </c>
      <c r="AK339" s="38" t="e">
        <f>#REF!-#REF!</f>
        <v>#REF!</v>
      </c>
      <c r="AL339" s="76" t="e">
        <f>AK339/#REF!</f>
        <v>#REF!</v>
      </c>
    </row>
    <row r="340" spans="1:38" s="39" customFormat="1" ht="12.75">
      <c r="A340" s="15" t="s">
        <v>621</v>
      </c>
      <c r="B340" s="15" t="s">
        <v>622</v>
      </c>
      <c r="C340" s="32">
        <v>1482</v>
      </c>
      <c r="D340" s="44">
        <v>1126129.06</v>
      </c>
      <c r="E340" s="34">
        <v>95750</v>
      </c>
      <c r="F340" s="17">
        <f t="shared" si="70"/>
        <v>17430.008009608355</v>
      </c>
      <c r="G340" s="18">
        <f t="shared" si="71"/>
        <v>0.001066428226518813</v>
      </c>
      <c r="H340" s="19">
        <f>$B$543*G340</f>
        <v>99794.99315510619</v>
      </c>
      <c r="I340" s="20">
        <f t="shared" si="72"/>
        <v>11.761139007832899</v>
      </c>
      <c r="J340" s="20">
        <f t="shared" si="73"/>
        <v>2610.008009608356</v>
      </c>
      <c r="K340" s="20">
        <f t="shared" si="68"/>
        <v>2610.008009608356</v>
      </c>
      <c r="L340" s="20">
        <f t="shared" si="74"/>
        <v>0.0006934429851610695</v>
      </c>
      <c r="M340" s="21">
        <f>$F$543*L340</f>
        <v>12838.328916823284</v>
      </c>
      <c r="N340" s="21">
        <f t="shared" si="69"/>
        <v>112633.32207192948</v>
      </c>
      <c r="O340" s="21">
        <v>129053.37</v>
      </c>
      <c r="AD340" s="38" t="e">
        <f>#REF!-O340</f>
        <v>#REF!</v>
      </c>
      <c r="AE340" s="68" t="e">
        <f>AD340/#REF!</f>
        <v>#REF!</v>
      </c>
      <c r="AF340" s="69">
        <v>130779.64396442132</v>
      </c>
      <c r="AG340" s="70" t="e">
        <f>#REF!-AF340</f>
        <v>#REF!</v>
      </c>
      <c r="AH340" s="68" t="e">
        <f>AG340/#REF!</f>
        <v>#REF!</v>
      </c>
      <c r="AI340" s="38" t="e">
        <f>#REF!-#REF!</f>
        <v>#REF!</v>
      </c>
      <c r="AJ340" s="68" t="e">
        <f>AI340/#REF!</f>
        <v>#REF!</v>
      </c>
      <c r="AK340" s="38" t="e">
        <f>#REF!-#REF!</f>
        <v>#REF!</v>
      </c>
      <c r="AL340" s="76" t="e">
        <f>AK340/#REF!</f>
        <v>#REF!</v>
      </c>
    </row>
    <row r="341" spans="1:38" s="39" customFormat="1" ht="12.75">
      <c r="A341" s="15" t="s">
        <v>623</v>
      </c>
      <c r="B341" s="15" t="s">
        <v>624</v>
      </c>
      <c r="C341" s="32">
        <v>3134</v>
      </c>
      <c r="D341" s="44">
        <v>2856284.23</v>
      </c>
      <c r="E341" s="34">
        <v>265100</v>
      </c>
      <c r="F341" s="17">
        <f t="shared" si="70"/>
        <v>33766.86071980385</v>
      </c>
      <c r="G341" s="18">
        <f t="shared" si="71"/>
        <v>0.002065973427704542</v>
      </c>
      <c r="H341" s="19">
        <f>$B$543*G341</f>
        <v>193331.15811218534</v>
      </c>
      <c r="I341" s="20">
        <f t="shared" si="72"/>
        <v>10.77436525839306</v>
      </c>
      <c r="J341" s="20">
        <f t="shared" si="73"/>
        <v>2426.860719803848</v>
      </c>
      <c r="K341" s="20">
        <f t="shared" si="68"/>
        <v>2426.860719803848</v>
      </c>
      <c r="L341" s="20">
        <f t="shared" si="74"/>
        <v>0.0006447832864556794</v>
      </c>
      <c r="M341" s="21">
        <f>$F$543*L341</f>
        <v>11937.448483476317</v>
      </c>
      <c r="N341" s="21">
        <f t="shared" si="69"/>
        <v>205268.60659566167</v>
      </c>
      <c r="O341" s="21">
        <v>267642.1</v>
      </c>
      <c r="AD341" s="38" t="e">
        <f>#REF!-O341</f>
        <v>#REF!</v>
      </c>
      <c r="AE341" s="68" t="e">
        <f>AD341/#REF!</f>
        <v>#REF!</v>
      </c>
      <c r="AF341" s="69">
        <v>250052.27840545174</v>
      </c>
      <c r="AG341" s="70" t="e">
        <f>#REF!-AF341</f>
        <v>#REF!</v>
      </c>
      <c r="AH341" s="68" t="e">
        <f>AG341/#REF!</f>
        <v>#REF!</v>
      </c>
      <c r="AI341" s="38" t="e">
        <f>#REF!-#REF!</f>
        <v>#REF!</v>
      </c>
      <c r="AJ341" s="68" t="e">
        <f>AI341/#REF!</f>
        <v>#REF!</v>
      </c>
      <c r="AK341" s="38" t="e">
        <f>#REF!-#REF!</f>
        <v>#REF!</v>
      </c>
      <c r="AL341" s="76" t="e">
        <f>AK341/#REF!</f>
        <v>#REF!</v>
      </c>
    </row>
    <row r="342" spans="1:38" s="39" customFormat="1" ht="12.75">
      <c r="A342" s="15" t="s">
        <v>625</v>
      </c>
      <c r="B342" s="15" t="s">
        <v>626</v>
      </c>
      <c r="C342" s="32">
        <v>7730</v>
      </c>
      <c r="D342" s="44">
        <v>8015837</v>
      </c>
      <c r="E342" s="34">
        <v>495500</v>
      </c>
      <c r="F342" s="17">
        <f t="shared" si="70"/>
        <v>125050.29265388497</v>
      </c>
      <c r="G342" s="18">
        <f t="shared" si="71"/>
        <v>0.007651009784219691</v>
      </c>
      <c r="H342" s="19">
        <f>$B$543*G342</f>
        <v>715971.7363617484</v>
      </c>
      <c r="I342" s="20">
        <f t="shared" si="72"/>
        <v>16.17726942482341</v>
      </c>
      <c r="J342" s="20">
        <f t="shared" si="73"/>
        <v>47750.292653884964</v>
      </c>
      <c r="K342" s="20">
        <f t="shared" si="68"/>
        <v>47750.292653884964</v>
      </c>
      <c r="L342" s="20">
        <f t="shared" si="74"/>
        <v>0.012686591519385147</v>
      </c>
      <c r="M342" s="21">
        <f>$F$543*L342</f>
        <v>234878.1922156378</v>
      </c>
      <c r="N342" s="21">
        <f t="shared" si="69"/>
        <v>950849.9285773862</v>
      </c>
      <c r="O342" s="21">
        <v>1128151.78</v>
      </c>
      <c r="AD342" s="38" t="e">
        <f>#REF!-O342</f>
        <v>#REF!</v>
      </c>
      <c r="AE342" s="68" t="e">
        <f>AD342/#REF!</f>
        <v>#REF!</v>
      </c>
      <c r="AF342" s="69">
        <v>1145961.4389357928</v>
      </c>
      <c r="AG342" s="70" t="e">
        <f>#REF!-AF342</f>
        <v>#REF!</v>
      </c>
      <c r="AH342" s="68" t="e">
        <f>AG342/#REF!</f>
        <v>#REF!</v>
      </c>
      <c r="AI342" s="38" t="e">
        <f>#REF!-#REF!</f>
        <v>#REF!</v>
      </c>
      <c r="AJ342" s="68" t="e">
        <f>AI342/#REF!</f>
        <v>#REF!</v>
      </c>
      <c r="AK342" s="38" t="e">
        <f>#REF!-#REF!</f>
        <v>#REF!</v>
      </c>
      <c r="AL342" s="76" t="e">
        <f>AK342/#REF!</f>
        <v>#REF!</v>
      </c>
    </row>
    <row r="343" spans="1:38" s="39" customFormat="1" ht="12.75">
      <c r="A343" s="15" t="s">
        <v>627</v>
      </c>
      <c r="B343" s="15" t="s">
        <v>628</v>
      </c>
      <c r="C343" s="32">
        <v>9630</v>
      </c>
      <c r="D343" s="44">
        <v>7531716.7</v>
      </c>
      <c r="E343" s="34">
        <v>434200</v>
      </c>
      <c r="F343" s="17">
        <f t="shared" si="70"/>
        <v>167043.83192307694</v>
      </c>
      <c r="G343" s="18">
        <f t="shared" si="71"/>
        <v>0.010220319883412168</v>
      </c>
      <c r="H343" s="19">
        <f>$B$543*G343</f>
        <v>956404.4981606834</v>
      </c>
      <c r="I343" s="20">
        <f t="shared" si="72"/>
        <v>17.34619230769231</v>
      </c>
      <c r="J343" s="20">
        <f t="shared" si="73"/>
        <v>70743.83192307694</v>
      </c>
      <c r="K343" s="20">
        <f t="shared" si="68"/>
        <v>70743.83192307694</v>
      </c>
      <c r="L343" s="20">
        <f t="shared" si="74"/>
        <v>0.01879565649219316</v>
      </c>
      <c r="M343" s="21">
        <f>$F$543*L343</f>
        <v>347980.764703174</v>
      </c>
      <c r="N343" s="21">
        <f t="shared" si="69"/>
        <v>1304385.2628638574</v>
      </c>
      <c r="O343" s="21">
        <v>1648950.25</v>
      </c>
      <c r="AD343" s="38" t="e">
        <f>#REF!-O343</f>
        <v>#REF!</v>
      </c>
      <c r="AE343" s="68" t="e">
        <f>AD343/#REF!</f>
        <v>#REF!</v>
      </c>
      <c r="AF343" s="69">
        <v>1576608.997745793</v>
      </c>
      <c r="AG343" s="70" t="e">
        <f>#REF!-AF343</f>
        <v>#REF!</v>
      </c>
      <c r="AH343" s="68" t="e">
        <f>AG343/#REF!</f>
        <v>#REF!</v>
      </c>
      <c r="AI343" s="38" t="e">
        <f>#REF!-#REF!</f>
        <v>#REF!</v>
      </c>
      <c r="AJ343" s="68" t="e">
        <f>AI343/#REF!</f>
        <v>#REF!</v>
      </c>
      <c r="AK343" s="38" t="e">
        <f>#REF!-#REF!</f>
        <v>#REF!</v>
      </c>
      <c r="AL343" s="76" t="e">
        <f>AK343/#REF!</f>
        <v>#REF!</v>
      </c>
    </row>
    <row r="344" spans="1:38" s="39" customFormat="1" ht="12.75">
      <c r="A344" s="15" t="s">
        <v>629</v>
      </c>
      <c r="B344" s="15" t="s">
        <v>630</v>
      </c>
      <c r="C344" s="32">
        <v>3704</v>
      </c>
      <c r="D344" s="44">
        <v>3543673.6</v>
      </c>
      <c r="E344" s="34">
        <v>332150</v>
      </c>
      <c r="F344" s="17">
        <f t="shared" si="70"/>
        <v>39517.58848231221</v>
      </c>
      <c r="G344" s="18">
        <f t="shared" si="71"/>
        <v>0.0024178228591898053</v>
      </c>
      <c r="H344" s="19">
        <f>$B$543*G344</f>
        <v>226256.77910903393</v>
      </c>
      <c r="I344" s="20">
        <f t="shared" si="72"/>
        <v>10.668895378594009</v>
      </c>
      <c r="J344" s="20">
        <f t="shared" si="73"/>
        <v>2477.588482312208</v>
      </c>
      <c r="K344" s="20">
        <f t="shared" si="68"/>
        <v>2477.588482312208</v>
      </c>
      <c r="L344" s="20">
        <f t="shared" si="74"/>
        <v>0.0006582609504838512</v>
      </c>
      <c r="M344" s="21">
        <f>$F$543*L344</f>
        <v>12186.97250711889</v>
      </c>
      <c r="N344" s="21">
        <f t="shared" si="69"/>
        <v>238443.75161615282</v>
      </c>
      <c r="O344" s="21">
        <v>290235.39</v>
      </c>
      <c r="AD344" s="38" t="e">
        <f>#REF!-O344</f>
        <v>#REF!</v>
      </c>
      <c r="AE344" s="68" t="e">
        <f>AD344/#REF!</f>
        <v>#REF!</v>
      </c>
      <c r="AF344" s="69">
        <v>267732.6219099791</v>
      </c>
      <c r="AG344" s="70" t="e">
        <f>#REF!-AF344</f>
        <v>#REF!</v>
      </c>
      <c r="AH344" s="68" t="e">
        <f>AG344/#REF!</f>
        <v>#REF!</v>
      </c>
      <c r="AI344" s="38" t="e">
        <f>#REF!-#REF!</f>
        <v>#REF!</v>
      </c>
      <c r="AJ344" s="68" t="e">
        <f>AI344/#REF!</f>
        <v>#REF!</v>
      </c>
      <c r="AK344" s="38" t="e">
        <f>#REF!-#REF!</f>
        <v>#REF!</v>
      </c>
      <c r="AL344" s="76" t="e">
        <f>AK344/#REF!</f>
        <v>#REF!</v>
      </c>
    </row>
    <row r="345" spans="1:38" s="39" customFormat="1" ht="12.75">
      <c r="A345" s="15" t="s">
        <v>631</v>
      </c>
      <c r="B345" s="15" t="s">
        <v>632</v>
      </c>
      <c r="C345" s="32">
        <v>438</v>
      </c>
      <c r="D345" s="44">
        <v>257691.68</v>
      </c>
      <c r="E345" s="34">
        <v>20550</v>
      </c>
      <c r="F345" s="17">
        <f t="shared" si="70"/>
        <v>5492.406610218978</v>
      </c>
      <c r="G345" s="18">
        <f t="shared" si="71"/>
        <v>0.000336044449172209</v>
      </c>
      <c r="H345" s="19">
        <f>$B$543*G345</f>
        <v>31446.610912038177</v>
      </c>
      <c r="I345" s="20">
        <f t="shared" si="72"/>
        <v>12.53974111922141</v>
      </c>
      <c r="J345" s="20">
        <f t="shared" si="73"/>
        <v>1112.406610218978</v>
      </c>
      <c r="K345" s="20">
        <f t="shared" si="68"/>
        <v>1112.406610218978</v>
      </c>
      <c r="L345" s="20">
        <f t="shared" si="74"/>
        <v>0.0002955510318985209</v>
      </c>
      <c r="M345" s="21">
        <f>$F$543*L345</f>
        <v>5471.800047610837</v>
      </c>
      <c r="N345" s="21">
        <f t="shared" si="69"/>
        <v>36918.410959649016</v>
      </c>
      <c r="O345" s="21">
        <v>45073.34</v>
      </c>
      <c r="AD345" s="38" t="e">
        <f>#REF!-O345</f>
        <v>#REF!</v>
      </c>
      <c r="AE345" s="68" t="e">
        <f>AD345/#REF!</f>
        <v>#REF!</v>
      </c>
      <c r="AF345" s="69">
        <v>42514.06231720929</v>
      </c>
      <c r="AG345" s="70" t="e">
        <f>#REF!-AF345</f>
        <v>#REF!</v>
      </c>
      <c r="AH345" s="68" t="e">
        <f>AG345/#REF!</f>
        <v>#REF!</v>
      </c>
      <c r="AI345" s="38" t="e">
        <f>#REF!-#REF!</f>
        <v>#REF!</v>
      </c>
      <c r="AJ345" s="68" t="e">
        <f>AI345/#REF!</f>
        <v>#REF!</v>
      </c>
      <c r="AK345" s="38" t="e">
        <f>#REF!-#REF!</f>
        <v>#REF!</v>
      </c>
      <c r="AL345" s="76" t="e">
        <f>AK345/#REF!</f>
        <v>#REF!</v>
      </c>
    </row>
    <row r="346" spans="1:38" s="39" customFormat="1" ht="12.75">
      <c r="A346" s="15" t="s">
        <v>633</v>
      </c>
      <c r="B346" s="15" t="s">
        <v>634</v>
      </c>
      <c r="C346" s="32">
        <v>1026</v>
      </c>
      <c r="D346" s="44">
        <v>629358.33</v>
      </c>
      <c r="E346" s="34">
        <v>41750</v>
      </c>
      <c r="F346" s="17">
        <f t="shared" si="70"/>
        <v>15466.386744431136</v>
      </c>
      <c r="G346" s="18">
        <f t="shared" si="71"/>
        <v>0.0009462870801565618</v>
      </c>
      <c r="H346" s="19">
        <f>$B$543*G346</f>
        <v>88552.33792456596</v>
      </c>
      <c r="I346" s="20">
        <f t="shared" si="72"/>
        <v>15.074451017964071</v>
      </c>
      <c r="J346" s="20">
        <f t="shared" si="73"/>
        <v>5206.386744431137</v>
      </c>
      <c r="K346" s="20">
        <f t="shared" si="68"/>
        <v>5206.386744431137</v>
      </c>
      <c r="L346" s="20">
        <f t="shared" si="74"/>
        <v>0.0013832648607477252</v>
      </c>
      <c r="M346" s="21">
        <f>$F$543*L346</f>
        <v>25609.617000074093</v>
      </c>
      <c r="N346" s="21">
        <f t="shared" si="69"/>
        <v>114161.95492464006</v>
      </c>
      <c r="O346" s="21">
        <v>119382.66</v>
      </c>
      <c r="AD346" s="38" t="e">
        <f>#REF!-O346</f>
        <v>#REF!</v>
      </c>
      <c r="AE346" s="68" t="e">
        <f>AD346/#REF!</f>
        <v>#REF!</v>
      </c>
      <c r="AF346" s="69">
        <v>132635.93847748608</v>
      </c>
      <c r="AG346" s="70" t="e">
        <f>#REF!-AF346</f>
        <v>#REF!</v>
      </c>
      <c r="AH346" s="68" t="e">
        <f>AG346/#REF!</f>
        <v>#REF!</v>
      </c>
      <c r="AI346" s="38" t="e">
        <f>#REF!-#REF!</f>
        <v>#REF!</v>
      </c>
      <c r="AJ346" s="68" t="e">
        <f>AI346/#REF!</f>
        <v>#REF!</v>
      </c>
      <c r="AK346" s="38" t="e">
        <f>#REF!-#REF!</f>
        <v>#REF!</v>
      </c>
      <c r="AL346" s="76" t="e">
        <f>AK346/#REF!</f>
        <v>#REF!</v>
      </c>
    </row>
    <row r="347" spans="1:38" s="39" customFormat="1" ht="12.75">
      <c r="A347" s="15" t="s">
        <v>635</v>
      </c>
      <c r="B347" s="15" t="s">
        <v>636</v>
      </c>
      <c r="C347" s="32">
        <v>1319</v>
      </c>
      <c r="D347" s="44">
        <v>620577.74</v>
      </c>
      <c r="E347" s="34">
        <v>62400</v>
      </c>
      <c r="F347" s="17">
        <f t="shared" si="70"/>
        <v>13117.660882371794</v>
      </c>
      <c r="G347" s="18">
        <f t="shared" si="71"/>
        <v>0.000802583901461861</v>
      </c>
      <c r="H347" s="19">
        <f>$B$543*G347</f>
        <v>75104.77776290545</v>
      </c>
      <c r="I347" s="20">
        <f t="shared" si="72"/>
        <v>9.94515608974359</v>
      </c>
      <c r="J347" s="20">
        <f t="shared" si="73"/>
        <v>-72.33911762820567</v>
      </c>
      <c r="K347" s="20">
        <f t="shared" si="68"/>
        <v>0</v>
      </c>
      <c r="L347" s="20">
        <f t="shared" si="74"/>
        <v>0</v>
      </c>
      <c r="M347" s="21">
        <f>$F$543*L347</f>
        <v>0</v>
      </c>
      <c r="N347" s="21">
        <f t="shared" si="69"/>
        <v>75104.77776290545</v>
      </c>
      <c r="O347" s="21">
        <v>100868.94</v>
      </c>
      <c r="AD347" s="38" t="e">
        <f>#REF!-O347</f>
        <v>#REF!</v>
      </c>
      <c r="AE347" s="68" t="e">
        <f>AD347/#REF!</f>
        <v>#REF!</v>
      </c>
      <c r="AF347" s="69">
        <v>100425.86448535295</v>
      </c>
      <c r="AG347" s="70" t="e">
        <f>#REF!-AF347</f>
        <v>#REF!</v>
      </c>
      <c r="AH347" s="68" t="e">
        <f>AG347/#REF!</f>
        <v>#REF!</v>
      </c>
      <c r="AI347" s="38" t="e">
        <f>#REF!-#REF!</f>
        <v>#REF!</v>
      </c>
      <c r="AJ347" s="68" t="e">
        <f>AI347/#REF!</f>
        <v>#REF!</v>
      </c>
      <c r="AK347" s="38" t="e">
        <f>#REF!-#REF!</f>
        <v>#REF!</v>
      </c>
      <c r="AL347" s="76" t="e">
        <f>AK347/#REF!</f>
        <v>#REF!</v>
      </c>
    </row>
    <row r="348" spans="1:38" s="39" customFormat="1" ht="12.75">
      <c r="A348" s="15" t="s">
        <v>637</v>
      </c>
      <c r="B348" s="15" t="s">
        <v>638</v>
      </c>
      <c r="C348" s="32">
        <v>41</v>
      </c>
      <c r="D348" s="44">
        <v>91160.34</v>
      </c>
      <c r="E348" s="34">
        <v>8550</v>
      </c>
      <c r="F348" s="17">
        <f t="shared" si="70"/>
        <v>437.14315087719297</v>
      </c>
      <c r="G348" s="18">
        <f t="shared" si="71"/>
        <v>2.6745931204840894E-05</v>
      </c>
      <c r="H348" s="19">
        <f>$B$543*G348</f>
        <v>2502.8501263764624</v>
      </c>
      <c r="I348" s="20">
        <f t="shared" si="72"/>
        <v>10.662028070175438</v>
      </c>
      <c r="J348" s="20">
        <f t="shared" si="73"/>
        <v>27.143150877192966</v>
      </c>
      <c r="K348" s="20">
        <f t="shared" si="68"/>
        <v>27.143150877192966</v>
      </c>
      <c r="L348" s="20">
        <f t="shared" si="74"/>
        <v>7.2115593138667635E-06</v>
      </c>
      <c r="M348" s="21">
        <f>$F$543*L348</f>
        <v>133.51403425488095</v>
      </c>
      <c r="N348" s="21">
        <f t="shared" si="69"/>
        <v>2636.3641606313436</v>
      </c>
      <c r="O348" s="21">
        <v>2337.04</v>
      </c>
      <c r="AD348" s="38" t="e">
        <f>#REF!-O348</f>
        <v>#REF!</v>
      </c>
      <c r="AE348" s="68" t="e">
        <f>AD348/#REF!</f>
        <v>#REF!</v>
      </c>
      <c r="AF348" s="69">
        <v>3609.3125894175228</v>
      </c>
      <c r="AG348" s="70" t="e">
        <f>#REF!-AF348</f>
        <v>#REF!</v>
      </c>
      <c r="AH348" s="68" t="e">
        <f>AG348/#REF!</f>
        <v>#REF!</v>
      </c>
      <c r="AI348" s="38" t="e">
        <f>#REF!-#REF!</f>
        <v>#REF!</v>
      </c>
      <c r="AJ348" s="68" t="e">
        <f>AI348/#REF!</f>
        <v>#REF!</v>
      </c>
      <c r="AK348" s="38" t="e">
        <f>#REF!-#REF!</f>
        <v>#REF!</v>
      </c>
      <c r="AL348" s="76" t="e">
        <f>AK348/#REF!</f>
        <v>#REF!</v>
      </c>
    </row>
    <row r="349" spans="1:38" s="39" customFormat="1" ht="12.75">
      <c r="A349" s="15" t="s">
        <v>639</v>
      </c>
      <c r="B349" s="15" t="s">
        <v>640</v>
      </c>
      <c r="C349" s="32">
        <v>386</v>
      </c>
      <c r="D349" s="44">
        <v>247391.87</v>
      </c>
      <c r="E349" s="34">
        <v>17150</v>
      </c>
      <c r="F349" s="17">
        <f t="shared" si="70"/>
        <v>5568.120222740525</v>
      </c>
      <c r="G349" s="18">
        <f t="shared" si="71"/>
        <v>0.0003406768700798859</v>
      </c>
      <c r="H349" s="19">
        <f>$B$543*G349</f>
        <v>31880.10695169409</v>
      </c>
      <c r="I349" s="20">
        <f t="shared" si="72"/>
        <v>14.42518192419825</v>
      </c>
      <c r="J349" s="20">
        <f t="shared" si="73"/>
        <v>1708.1202227405247</v>
      </c>
      <c r="K349" s="20">
        <f t="shared" si="68"/>
        <v>1708.1202227405247</v>
      </c>
      <c r="L349" s="20">
        <f t="shared" si="74"/>
        <v>0.0004538238893944689</v>
      </c>
      <c r="M349" s="21">
        <f>$F$543*L349</f>
        <v>8402.04672487228</v>
      </c>
      <c r="N349" s="21">
        <f t="shared" si="69"/>
        <v>40282.15367656637</v>
      </c>
      <c r="O349" s="21">
        <v>46884.61</v>
      </c>
      <c r="AD349" s="38" t="e">
        <f>#REF!-O349</f>
        <v>#REF!</v>
      </c>
      <c r="AE349" s="68" t="e">
        <f>AD349/#REF!</f>
        <v>#REF!</v>
      </c>
      <c r="AF349" s="69">
        <v>51693.57911109807</v>
      </c>
      <c r="AG349" s="70" t="e">
        <f>#REF!-AF349</f>
        <v>#REF!</v>
      </c>
      <c r="AH349" s="68" t="e">
        <f>AG349/#REF!</f>
        <v>#REF!</v>
      </c>
      <c r="AI349" s="38" t="e">
        <f>#REF!-#REF!</f>
        <v>#REF!</v>
      </c>
      <c r="AJ349" s="68" t="e">
        <f>AI349/#REF!</f>
        <v>#REF!</v>
      </c>
      <c r="AK349" s="38" t="e">
        <f>#REF!-#REF!</f>
        <v>#REF!</v>
      </c>
      <c r="AL349" s="76" t="e">
        <f>AK349/#REF!</f>
        <v>#REF!</v>
      </c>
    </row>
    <row r="350" spans="1:38" s="39" customFormat="1" ht="12.75">
      <c r="A350" s="15" t="s">
        <v>641</v>
      </c>
      <c r="B350" s="15" t="s">
        <v>642</v>
      </c>
      <c r="C350" s="32">
        <v>382</v>
      </c>
      <c r="D350" s="44">
        <v>610504.18</v>
      </c>
      <c r="E350" s="34">
        <v>24800</v>
      </c>
      <c r="F350" s="17">
        <f t="shared" si="70"/>
        <v>9403.733740322581</v>
      </c>
      <c r="G350" s="18">
        <f t="shared" si="71"/>
        <v>0.000575352982615908</v>
      </c>
      <c r="H350" s="19">
        <f>$B$543*G350</f>
        <v>53840.7982216997</v>
      </c>
      <c r="I350" s="20">
        <f t="shared" si="72"/>
        <v>24.617104032258066</v>
      </c>
      <c r="J350" s="20">
        <f t="shared" si="73"/>
        <v>5583.733740322581</v>
      </c>
      <c r="K350" s="20">
        <f t="shared" si="68"/>
        <v>5583.733740322581</v>
      </c>
      <c r="L350" s="20">
        <f t="shared" si="74"/>
        <v>0.0014835207321125757</v>
      </c>
      <c r="M350" s="21">
        <f>$F$543*L350</f>
        <v>27465.743430029557</v>
      </c>
      <c r="N350" s="21">
        <f t="shared" si="69"/>
        <v>81306.54165172926</v>
      </c>
      <c r="O350" s="21">
        <v>51711.26</v>
      </c>
      <c r="AD350" s="38" t="e">
        <f>#REF!-O350</f>
        <v>#REF!</v>
      </c>
      <c r="AE350" s="68" t="e">
        <f>AD350/#REF!</f>
        <v>#REF!</v>
      </c>
      <c r="AF350" s="69">
        <v>87861.44380510462</v>
      </c>
      <c r="AG350" s="70" t="e">
        <f>#REF!-AF350</f>
        <v>#REF!</v>
      </c>
      <c r="AH350" s="68" t="e">
        <f>AG350/#REF!</f>
        <v>#REF!</v>
      </c>
      <c r="AI350" s="38" t="e">
        <f>#REF!-#REF!</f>
        <v>#REF!</v>
      </c>
      <c r="AJ350" s="68" t="e">
        <f>AI350/#REF!</f>
        <v>#REF!</v>
      </c>
      <c r="AK350" s="38" t="e">
        <f>#REF!-#REF!</f>
        <v>#REF!</v>
      </c>
      <c r="AL350" s="76" t="e">
        <f>AK350/#REF!</f>
        <v>#REF!</v>
      </c>
    </row>
    <row r="351" spans="1:38" s="39" customFormat="1" ht="12.75">
      <c r="A351" s="15" t="s">
        <v>643</v>
      </c>
      <c r="B351" s="15" t="s">
        <v>644</v>
      </c>
      <c r="C351" s="32">
        <v>1072</v>
      </c>
      <c r="D351" s="44">
        <v>803975.17</v>
      </c>
      <c r="E351" s="34">
        <v>80100</v>
      </c>
      <c r="F351" s="17">
        <f t="shared" si="70"/>
        <v>10759.817506117353</v>
      </c>
      <c r="G351" s="18">
        <f t="shared" si="71"/>
        <v>0.0006583228816871115</v>
      </c>
      <c r="H351" s="19">
        <f>$B$543*G351</f>
        <v>61605.015544528156</v>
      </c>
      <c r="I351" s="20">
        <f t="shared" si="72"/>
        <v>10.037143196004994</v>
      </c>
      <c r="J351" s="20">
        <f t="shared" si="73"/>
        <v>39.8175061173535</v>
      </c>
      <c r="K351" s="20">
        <f t="shared" si="68"/>
        <v>39.8175061173535</v>
      </c>
      <c r="L351" s="20">
        <f t="shared" si="74"/>
        <v>1.0578959988643845E-05</v>
      </c>
      <c r="M351" s="21">
        <f>$F$543*L351</f>
        <v>195.85772852050133</v>
      </c>
      <c r="N351" s="21">
        <f t="shared" si="69"/>
        <v>61800.87327304866</v>
      </c>
      <c r="O351" s="21">
        <v>82895.42</v>
      </c>
      <c r="AD351" s="38" t="e">
        <f>#REF!-O351</f>
        <v>#REF!</v>
      </c>
      <c r="AE351" s="68" t="e">
        <f>AD351/#REF!</f>
        <v>#REF!</v>
      </c>
      <c r="AF351" s="69">
        <v>82677.31294562905</v>
      </c>
      <c r="AG351" s="70" t="e">
        <f>#REF!-AF351</f>
        <v>#REF!</v>
      </c>
      <c r="AH351" s="68" t="e">
        <f>AG351/#REF!</f>
        <v>#REF!</v>
      </c>
      <c r="AI351" s="38" t="e">
        <f>#REF!-#REF!</f>
        <v>#REF!</v>
      </c>
      <c r="AJ351" s="68" t="e">
        <f>AI351/#REF!</f>
        <v>#REF!</v>
      </c>
      <c r="AK351" s="38" t="e">
        <f>#REF!-#REF!</f>
        <v>#REF!</v>
      </c>
      <c r="AL351" s="76" t="e">
        <f>AK351/#REF!</f>
        <v>#REF!</v>
      </c>
    </row>
    <row r="352" spans="1:38" s="39" customFormat="1" ht="12.75">
      <c r="A352" s="15" t="s">
        <v>645</v>
      </c>
      <c r="B352" s="15" t="s">
        <v>646</v>
      </c>
      <c r="C352" s="32">
        <v>1842</v>
      </c>
      <c r="D352" s="44">
        <v>4055776.55</v>
      </c>
      <c r="E352" s="34">
        <v>217300</v>
      </c>
      <c r="F352" s="17">
        <f t="shared" si="70"/>
        <v>34379.84539852738</v>
      </c>
      <c r="G352" s="18">
        <f t="shared" si="71"/>
        <v>0.0021034779522838753</v>
      </c>
      <c r="H352" s="19">
        <f>$B$543*G352</f>
        <v>196840.783683423</v>
      </c>
      <c r="I352" s="20">
        <f t="shared" si="72"/>
        <v>18.664411182696732</v>
      </c>
      <c r="J352" s="20">
        <f t="shared" si="73"/>
        <v>15959.84539852738</v>
      </c>
      <c r="K352" s="20">
        <f t="shared" si="68"/>
        <v>15959.84539852738</v>
      </c>
      <c r="L352" s="20">
        <f t="shared" si="74"/>
        <v>0.004240309912889761</v>
      </c>
      <c r="M352" s="21">
        <f>$F$543*L352</f>
        <v>78504.64210594087</v>
      </c>
      <c r="N352" s="21">
        <f t="shared" si="69"/>
        <v>275345.4257893639</v>
      </c>
      <c r="O352" s="21">
        <v>292861.94</v>
      </c>
      <c r="AD352" s="38" t="e">
        <f>#REF!-O352</f>
        <v>#REF!</v>
      </c>
      <c r="AE352" s="68" t="e">
        <f>AD352/#REF!</f>
        <v>#REF!</v>
      </c>
      <c r="AF352" s="69">
        <v>302310.70509490726</v>
      </c>
      <c r="AG352" s="70" t="e">
        <f>#REF!-AF352</f>
        <v>#REF!</v>
      </c>
      <c r="AH352" s="68" t="e">
        <f>AG352/#REF!</f>
        <v>#REF!</v>
      </c>
      <c r="AI352" s="38" t="e">
        <f>#REF!-#REF!</f>
        <v>#REF!</v>
      </c>
      <c r="AJ352" s="68" t="e">
        <f>AI352/#REF!</f>
        <v>#REF!</v>
      </c>
      <c r="AK352" s="38" t="e">
        <f>#REF!-#REF!</f>
        <v>#REF!</v>
      </c>
      <c r="AL352" s="76" t="e">
        <f>AK352/#REF!</f>
        <v>#REF!</v>
      </c>
    </row>
    <row r="353" spans="1:38" s="39" customFormat="1" ht="12.75">
      <c r="A353" s="15" t="s">
        <v>647</v>
      </c>
      <c r="B353" s="15" t="s">
        <v>648</v>
      </c>
      <c r="C353" s="32">
        <v>82</v>
      </c>
      <c r="D353" s="44">
        <v>78482.03</v>
      </c>
      <c r="E353" s="34">
        <v>4900</v>
      </c>
      <c r="F353" s="17">
        <f t="shared" si="70"/>
        <v>1313.3727469387757</v>
      </c>
      <c r="G353" s="18">
        <f t="shared" si="71"/>
        <v>8.035669108723098E-05</v>
      </c>
      <c r="H353" s="19">
        <f>$B$543*G353</f>
        <v>7519.676652965759</v>
      </c>
      <c r="I353" s="20">
        <f t="shared" si="72"/>
        <v>16.016740816326532</v>
      </c>
      <c r="J353" s="20">
        <f t="shared" si="73"/>
        <v>493.37274693877566</v>
      </c>
      <c r="K353" s="20">
        <f t="shared" si="68"/>
        <v>493.37274693877566</v>
      </c>
      <c r="L353" s="20">
        <f t="shared" si="74"/>
        <v>0.00013108230671126528</v>
      </c>
      <c r="M353" s="21">
        <f>$F$543*L353</f>
        <v>2426.843741658509</v>
      </c>
      <c r="N353" s="21">
        <f t="shared" si="69"/>
        <v>9946.520394624267</v>
      </c>
      <c r="O353" s="21">
        <v>8865.7</v>
      </c>
      <c r="AD353" s="38" t="e">
        <f>#REF!-O353</f>
        <v>#REF!</v>
      </c>
      <c r="AE353" s="68" t="e">
        <f>AD353/#REF!</f>
        <v>#REF!</v>
      </c>
      <c r="AF353" s="69">
        <v>12543.787129502925</v>
      </c>
      <c r="AG353" s="70" t="e">
        <f>#REF!-AF353</f>
        <v>#REF!</v>
      </c>
      <c r="AH353" s="68" t="e">
        <f>AG353/#REF!</f>
        <v>#REF!</v>
      </c>
      <c r="AI353" s="38" t="e">
        <f>#REF!-#REF!</f>
        <v>#REF!</v>
      </c>
      <c r="AJ353" s="68" t="e">
        <f>AI353/#REF!</f>
        <v>#REF!</v>
      </c>
      <c r="AK353" s="38" t="e">
        <f>#REF!-#REF!</f>
        <v>#REF!</v>
      </c>
      <c r="AL353" s="76" t="e">
        <f>AK353/#REF!</f>
        <v>#REF!</v>
      </c>
    </row>
    <row r="354" spans="1:38" s="39" customFormat="1" ht="12.75">
      <c r="A354" s="15" t="s">
        <v>649</v>
      </c>
      <c r="B354" s="15" t="s">
        <v>650</v>
      </c>
      <c r="C354" s="32">
        <v>397</v>
      </c>
      <c r="D354" s="44">
        <v>265369.6</v>
      </c>
      <c r="E354" s="34">
        <v>18300</v>
      </c>
      <c r="F354" s="17">
        <f t="shared" si="70"/>
        <v>5756.925202185792</v>
      </c>
      <c r="G354" s="18">
        <f t="shared" si="71"/>
        <v>0.0003522286122980618</v>
      </c>
      <c r="H354" s="19">
        <f>$B$543*G354</f>
        <v>32961.10425364621</v>
      </c>
      <c r="I354" s="20">
        <f t="shared" si="72"/>
        <v>14.501071038251364</v>
      </c>
      <c r="J354" s="20">
        <f t="shared" si="73"/>
        <v>1786.9252021857917</v>
      </c>
      <c r="K354" s="20">
        <f t="shared" si="68"/>
        <v>1786.9252021857917</v>
      </c>
      <c r="L354" s="20">
        <f t="shared" si="74"/>
        <v>0.0004747612811537695</v>
      </c>
      <c r="M354" s="21">
        <f>$F$543*L354</f>
        <v>8789.679346181227</v>
      </c>
      <c r="N354" s="21">
        <f t="shared" si="69"/>
        <v>41750.78359982744</v>
      </c>
      <c r="O354" s="21">
        <v>46402.28</v>
      </c>
      <c r="AD354" s="38" t="e">
        <f>#REF!-O354</f>
        <v>#REF!</v>
      </c>
      <c r="AE354" s="68" t="e">
        <f>AD354/#REF!</f>
        <v>#REF!</v>
      </c>
      <c r="AF354" s="69">
        <v>47247.12892319808</v>
      </c>
      <c r="AG354" s="70" t="e">
        <f>#REF!-AF354</f>
        <v>#REF!</v>
      </c>
      <c r="AH354" s="68" t="e">
        <f>AG354/#REF!</f>
        <v>#REF!</v>
      </c>
      <c r="AI354" s="38" t="e">
        <f>#REF!-#REF!</f>
        <v>#REF!</v>
      </c>
      <c r="AJ354" s="68" t="e">
        <f>AI354/#REF!</f>
        <v>#REF!</v>
      </c>
      <c r="AK354" s="38" t="e">
        <f>#REF!-#REF!</f>
        <v>#REF!</v>
      </c>
      <c r="AL354" s="76" t="e">
        <f>AK354/#REF!</f>
        <v>#REF!</v>
      </c>
    </row>
    <row r="355" spans="1:38" s="39" customFormat="1" ht="12.75">
      <c r="A355" s="15" t="s">
        <v>651</v>
      </c>
      <c r="B355" s="15" t="s">
        <v>652</v>
      </c>
      <c r="C355" s="32">
        <v>275</v>
      </c>
      <c r="D355" s="44">
        <v>188508.54</v>
      </c>
      <c r="E355" s="34">
        <v>16600</v>
      </c>
      <c r="F355" s="17">
        <f t="shared" si="70"/>
        <v>3122.882439759036</v>
      </c>
      <c r="G355" s="18">
        <f t="shared" si="71"/>
        <v>0.00019106875797321012</v>
      </c>
      <c r="H355" s="19">
        <f>$B$543*G355</f>
        <v>17879.970653378772</v>
      </c>
      <c r="I355" s="20">
        <f t="shared" si="72"/>
        <v>11.355936144578314</v>
      </c>
      <c r="J355" s="20">
        <f t="shared" si="73"/>
        <v>372.88243975903623</v>
      </c>
      <c r="K355" s="20">
        <f t="shared" si="68"/>
        <v>372.88243975903623</v>
      </c>
      <c r="L355" s="20">
        <f t="shared" si="74"/>
        <v>9.906970062496046E-05</v>
      </c>
      <c r="M355" s="21">
        <f>$F$543*L355</f>
        <v>1834.1657923311855</v>
      </c>
      <c r="N355" s="21">
        <f t="shared" si="69"/>
        <v>19714.13644570996</v>
      </c>
      <c r="O355" s="21">
        <v>25577.05</v>
      </c>
      <c r="AD355" s="38" t="e">
        <f>#REF!-O355</f>
        <v>#REF!</v>
      </c>
      <c r="AE355" s="68" t="e">
        <f>AD355/#REF!</f>
        <v>#REF!</v>
      </c>
      <c r="AF355" s="69">
        <v>27026.391307762406</v>
      </c>
      <c r="AG355" s="70" t="e">
        <f>#REF!-AF355</f>
        <v>#REF!</v>
      </c>
      <c r="AH355" s="68" t="e">
        <f>AG355/#REF!</f>
        <v>#REF!</v>
      </c>
      <c r="AI355" s="38" t="e">
        <f>#REF!-#REF!</f>
        <v>#REF!</v>
      </c>
      <c r="AJ355" s="68" t="e">
        <f>AI355/#REF!</f>
        <v>#REF!</v>
      </c>
      <c r="AK355" s="38" t="e">
        <f>#REF!-#REF!</f>
        <v>#REF!</v>
      </c>
      <c r="AL355" s="76" t="e">
        <f>AK355/#REF!</f>
        <v>#REF!</v>
      </c>
    </row>
    <row r="356" spans="1:38" s="39" customFormat="1" ht="12.75">
      <c r="A356" s="15" t="s">
        <v>653</v>
      </c>
      <c r="B356" s="15" t="s">
        <v>654</v>
      </c>
      <c r="C356" s="32">
        <v>597</v>
      </c>
      <c r="D356" s="44">
        <v>96871.5</v>
      </c>
      <c r="E356" s="34">
        <v>8550</v>
      </c>
      <c r="F356" s="17">
        <f t="shared" si="70"/>
        <v>6764.01</v>
      </c>
      <c r="G356" s="18">
        <f t="shared" si="71"/>
        <v>0.00041384554639786405</v>
      </c>
      <c r="H356" s="19">
        <f>$B$543*G356</f>
        <v>38727.13835122541</v>
      </c>
      <c r="I356" s="20">
        <f t="shared" si="72"/>
        <v>11.33</v>
      </c>
      <c r="J356" s="20">
        <f t="shared" si="73"/>
        <v>794.01</v>
      </c>
      <c r="K356" s="20">
        <f t="shared" si="68"/>
        <v>794.01</v>
      </c>
      <c r="L356" s="20">
        <f t="shared" si="74"/>
        <v>0.00021095746167091686</v>
      </c>
      <c r="M356" s="21">
        <f>$F$543*L356</f>
        <v>3905.6437779960975</v>
      </c>
      <c r="N356" s="21">
        <f t="shared" si="69"/>
        <v>42632.78212922151</v>
      </c>
      <c r="O356" s="21">
        <v>46990.25</v>
      </c>
      <c r="AD356" s="38" t="e">
        <f>#REF!-O356</f>
        <v>#REF!</v>
      </c>
      <c r="AE356" s="68" t="e">
        <f>AD356/#REF!</f>
        <v>#REF!</v>
      </c>
      <c r="AF356" s="69">
        <v>46911.732407228286</v>
      </c>
      <c r="AG356" s="70" t="e">
        <f>#REF!-AF356</f>
        <v>#REF!</v>
      </c>
      <c r="AH356" s="68" t="e">
        <f>AG356/#REF!</f>
        <v>#REF!</v>
      </c>
      <c r="AI356" s="38" t="e">
        <f>#REF!-#REF!</f>
        <v>#REF!</v>
      </c>
      <c r="AJ356" s="68" t="e">
        <f>AI356/#REF!</f>
        <v>#REF!</v>
      </c>
      <c r="AK356" s="38" t="e">
        <f>#REF!-#REF!</f>
        <v>#REF!</v>
      </c>
      <c r="AL356" s="76" t="e">
        <f>AK356/#REF!</f>
        <v>#REF!</v>
      </c>
    </row>
    <row r="357" spans="1:38" s="39" customFormat="1" ht="12.75">
      <c r="A357" s="15"/>
      <c r="B357" s="15"/>
      <c r="C357" s="27"/>
      <c r="D357" s="29"/>
      <c r="E357" s="16"/>
      <c r="F357" s="17"/>
      <c r="G357" s="18"/>
      <c r="H357" s="19">
        <f>$B$543*G357</f>
        <v>0</v>
      </c>
      <c r="I357" s="20"/>
      <c r="J357" s="20"/>
      <c r="K357" s="20">
        <f t="shared" si="68"/>
        <v>0</v>
      </c>
      <c r="L357" s="20"/>
      <c r="M357" s="21">
        <f>$F$543*L357</f>
        <v>0</v>
      </c>
      <c r="N357" s="21">
        <f t="shared" si="69"/>
        <v>0</v>
      </c>
      <c r="O357" s="21"/>
      <c r="AD357" s="38" t="e">
        <f>#REF!-O357</f>
        <v>#REF!</v>
      </c>
      <c r="AE357" s="68" t="e">
        <f>AD357/#REF!</f>
        <v>#REF!</v>
      </c>
      <c r="AF357" s="69"/>
      <c r="AG357" s="70" t="e">
        <f>#REF!-AF357</f>
        <v>#REF!</v>
      </c>
      <c r="AH357" s="68" t="e">
        <f>AG357/#REF!</f>
        <v>#REF!</v>
      </c>
      <c r="AI357" s="38" t="e">
        <f>#REF!-#REF!</f>
        <v>#REF!</v>
      </c>
      <c r="AJ357" s="68"/>
      <c r="AK357" s="38" t="e">
        <f>#REF!-#REF!</f>
        <v>#REF!</v>
      </c>
      <c r="AL357" s="76" t="e">
        <f>AK357/#REF!</f>
        <v>#REF!</v>
      </c>
    </row>
    <row r="358" spans="1:38" s="39" customFormat="1" ht="12.75">
      <c r="A358" s="2" t="s">
        <v>997</v>
      </c>
      <c r="B358" s="15"/>
      <c r="C358" s="15"/>
      <c r="D358" s="16"/>
      <c r="E358" s="16"/>
      <c r="F358" s="17"/>
      <c r="G358" s="18"/>
      <c r="H358" s="19">
        <f>$B$543*G358</f>
        <v>0</v>
      </c>
      <c r="I358" s="20"/>
      <c r="J358" s="20"/>
      <c r="K358" s="20">
        <f t="shared" si="68"/>
        <v>0</v>
      </c>
      <c r="L358" s="20"/>
      <c r="M358" s="21">
        <f>$F$543*L358</f>
        <v>0</v>
      </c>
      <c r="N358" s="21">
        <f t="shared" si="69"/>
        <v>0</v>
      </c>
      <c r="O358" s="21"/>
      <c r="AD358" s="38" t="e">
        <f>#REF!-O358</f>
        <v>#REF!</v>
      </c>
      <c r="AE358" s="68" t="e">
        <f>AD358/#REF!</f>
        <v>#REF!</v>
      </c>
      <c r="AF358" s="69"/>
      <c r="AG358" s="70" t="e">
        <f>#REF!-AF358</f>
        <v>#REF!</v>
      </c>
      <c r="AH358" s="68" t="e">
        <f>AG358/#REF!</f>
        <v>#REF!</v>
      </c>
      <c r="AI358" s="38" t="e">
        <f>#REF!-#REF!</f>
        <v>#REF!</v>
      </c>
      <c r="AJ358" s="68"/>
      <c r="AK358" s="38" t="e">
        <f>#REF!-#REF!</f>
        <v>#REF!</v>
      </c>
      <c r="AL358" s="76" t="e">
        <f>AK358/#REF!</f>
        <v>#REF!</v>
      </c>
    </row>
    <row r="359" spans="1:38" s="39" customFormat="1" ht="12.75">
      <c r="A359" s="15" t="s">
        <v>655</v>
      </c>
      <c r="B359" s="15" t="s">
        <v>656</v>
      </c>
      <c r="C359" s="32">
        <v>616</v>
      </c>
      <c r="D359" s="44">
        <v>671411.36</v>
      </c>
      <c r="E359" s="34">
        <v>68100</v>
      </c>
      <c r="F359" s="17">
        <f aca="true" t="shared" si="75" ref="F359:F377">D359/E359*C359</f>
        <v>6073.265752716593</v>
      </c>
      <c r="G359" s="18">
        <f aca="true" t="shared" si="76" ref="G359:G377">F359/$F$533</f>
        <v>0.000371583422238056</v>
      </c>
      <c r="H359" s="19">
        <f>$B$543*G359</f>
        <v>34772.30267980305</v>
      </c>
      <c r="I359" s="20">
        <f aca="true" t="shared" si="77" ref="I359:I377">D359/E359</f>
        <v>9.85919765051395</v>
      </c>
      <c r="J359" s="20">
        <f aca="true" t="shared" si="78" ref="J359:J377">(I359-10)*C359</f>
        <v>-86.73424728340665</v>
      </c>
      <c r="K359" s="20">
        <f t="shared" si="68"/>
        <v>0</v>
      </c>
      <c r="L359" s="20">
        <f aca="true" t="shared" si="79" ref="L359:L377">K359/$K$533</f>
        <v>0</v>
      </c>
      <c r="M359" s="21">
        <f>$F$543*L359</f>
        <v>0</v>
      </c>
      <c r="N359" s="21">
        <f t="shared" si="69"/>
        <v>34772.30267980305</v>
      </c>
      <c r="O359" s="21">
        <v>45618.24</v>
      </c>
      <c r="AD359" s="38" t="e">
        <f>#REF!-O359</f>
        <v>#REF!</v>
      </c>
      <c r="AE359" s="68" t="e">
        <f>AD359/#REF!</f>
        <v>#REF!</v>
      </c>
      <c r="AF359" s="69">
        <v>45022.059011179634</v>
      </c>
      <c r="AG359" s="70" t="e">
        <f>#REF!-AF359</f>
        <v>#REF!</v>
      </c>
      <c r="AH359" s="68" t="e">
        <f>AG359/#REF!</f>
        <v>#REF!</v>
      </c>
      <c r="AI359" s="38" t="e">
        <f>#REF!-#REF!</f>
        <v>#REF!</v>
      </c>
      <c r="AJ359" s="68" t="e">
        <f>AI359/#REF!</f>
        <v>#REF!</v>
      </c>
      <c r="AK359" s="38" t="e">
        <f>#REF!-#REF!</f>
        <v>#REF!</v>
      </c>
      <c r="AL359" s="76" t="e">
        <f>AK359/#REF!</f>
        <v>#REF!</v>
      </c>
    </row>
    <row r="360" spans="1:38" s="39" customFormat="1" ht="12.75">
      <c r="A360" s="15" t="s">
        <v>657</v>
      </c>
      <c r="B360" s="15" t="s">
        <v>658</v>
      </c>
      <c r="C360" s="32">
        <v>336</v>
      </c>
      <c r="D360" s="44">
        <v>251072.04</v>
      </c>
      <c r="E360" s="34">
        <v>20750</v>
      </c>
      <c r="F360" s="17">
        <f t="shared" si="75"/>
        <v>4065.5520693975905</v>
      </c>
      <c r="G360" s="18">
        <f t="shared" si="76"/>
        <v>0.00024874454910161467</v>
      </c>
      <c r="H360" s="19">
        <f>$B$543*G360</f>
        <v>23277.197618819497</v>
      </c>
      <c r="I360" s="20">
        <f t="shared" si="77"/>
        <v>12.09985734939759</v>
      </c>
      <c r="J360" s="20">
        <f t="shared" si="78"/>
        <v>705.5520693975902</v>
      </c>
      <c r="K360" s="20">
        <f t="shared" si="68"/>
        <v>705.5520693975902</v>
      </c>
      <c r="L360" s="20">
        <f t="shared" si="79"/>
        <v>0.00018745541446175517</v>
      </c>
      <c r="M360" s="21">
        <f>$F$543*L360</f>
        <v>3470.529401260651</v>
      </c>
      <c r="N360" s="21">
        <f t="shared" si="69"/>
        <v>26747.727020080147</v>
      </c>
      <c r="O360" s="21">
        <v>39947.08</v>
      </c>
      <c r="AD360" s="38" t="e">
        <f>#REF!-O360</f>
        <v>#REF!</v>
      </c>
      <c r="AE360" s="68" t="e">
        <f>AD360/#REF!</f>
        <v>#REF!</v>
      </c>
      <c r="AF360" s="69">
        <v>33373.83848210793</v>
      </c>
      <c r="AG360" s="70" t="e">
        <f>#REF!-AF360</f>
        <v>#REF!</v>
      </c>
      <c r="AH360" s="68" t="e">
        <f>AG360/#REF!</f>
        <v>#REF!</v>
      </c>
      <c r="AI360" s="38" t="e">
        <f>#REF!-#REF!</f>
        <v>#REF!</v>
      </c>
      <c r="AJ360" s="68" t="e">
        <f>AI360/#REF!</f>
        <v>#REF!</v>
      </c>
      <c r="AK360" s="38" t="e">
        <f>#REF!-#REF!</f>
        <v>#REF!</v>
      </c>
      <c r="AL360" s="76" t="e">
        <f>AK360/#REF!</f>
        <v>#REF!</v>
      </c>
    </row>
    <row r="361" spans="1:38" s="39" customFormat="1" ht="12.75">
      <c r="A361" s="15" t="s">
        <v>659</v>
      </c>
      <c r="B361" s="15" t="s">
        <v>660</v>
      </c>
      <c r="C361" s="32">
        <v>87</v>
      </c>
      <c r="D361" s="44">
        <v>407079.79</v>
      </c>
      <c r="E361" s="34">
        <v>76400</v>
      </c>
      <c r="F361" s="17">
        <f t="shared" si="75"/>
        <v>463.55944672774865</v>
      </c>
      <c r="G361" s="18">
        <f t="shared" si="76"/>
        <v>2.8362171628802543E-05</v>
      </c>
      <c r="H361" s="19">
        <f>$B$543*G361</f>
        <v>2654.095843655321</v>
      </c>
      <c r="I361" s="20">
        <f t="shared" si="77"/>
        <v>5.3282695026178</v>
      </c>
      <c r="J361" s="20">
        <f t="shared" si="78"/>
        <v>-406.44055327225135</v>
      </c>
      <c r="K361" s="20">
        <f t="shared" si="68"/>
        <v>0</v>
      </c>
      <c r="L361" s="20">
        <f t="shared" si="79"/>
        <v>0</v>
      </c>
      <c r="M361" s="21">
        <f>$F$543*L361</f>
        <v>0</v>
      </c>
      <c r="N361" s="21">
        <f t="shared" si="69"/>
        <v>2654.095843655321</v>
      </c>
      <c r="O361" s="21">
        <v>2748.28</v>
      </c>
      <c r="AD361" s="38" t="e">
        <f>#REF!-O361</f>
        <v>#REF!</v>
      </c>
      <c r="AE361" s="68" t="e">
        <f>AD361/#REF!</f>
        <v>#REF!</v>
      </c>
      <c r="AF361" s="69">
        <v>3093.7569360661782</v>
      </c>
      <c r="AG361" s="70" t="e">
        <f>#REF!-AF361</f>
        <v>#REF!</v>
      </c>
      <c r="AH361" s="68" t="e">
        <f>AG361/#REF!</f>
        <v>#REF!</v>
      </c>
      <c r="AI361" s="38" t="e">
        <f>#REF!-#REF!</f>
        <v>#REF!</v>
      </c>
      <c r="AJ361" s="68" t="e">
        <f>AI361/#REF!</f>
        <v>#REF!</v>
      </c>
      <c r="AK361" s="38" t="e">
        <f>#REF!-#REF!</f>
        <v>#REF!</v>
      </c>
      <c r="AL361" s="76" t="e">
        <f>AK361/#REF!</f>
        <v>#REF!</v>
      </c>
    </row>
    <row r="362" spans="1:38" s="39" customFormat="1" ht="12.75">
      <c r="A362" s="15" t="s">
        <v>661</v>
      </c>
      <c r="B362" s="15" t="s">
        <v>662</v>
      </c>
      <c r="C362" s="32">
        <v>153</v>
      </c>
      <c r="D362" s="44">
        <v>177371.83</v>
      </c>
      <c r="E362" s="34">
        <v>66300</v>
      </c>
      <c r="F362" s="17">
        <f t="shared" si="75"/>
        <v>409.3196076923076</v>
      </c>
      <c r="G362" s="18">
        <f t="shared" si="76"/>
        <v>2.5043590517574988E-05</v>
      </c>
      <c r="H362" s="19">
        <f>$B$543*G362</f>
        <v>2343.5472562827827</v>
      </c>
      <c r="I362" s="20">
        <f t="shared" si="77"/>
        <v>2.6752915535444943</v>
      </c>
      <c r="J362" s="20">
        <f t="shared" si="78"/>
        <v>-1120.6803923076923</v>
      </c>
      <c r="K362" s="20">
        <f t="shared" si="68"/>
        <v>0</v>
      </c>
      <c r="L362" s="20">
        <f t="shared" si="79"/>
        <v>0</v>
      </c>
      <c r="M362" s="21">
        <f>$F$543*L362</f>
        <v>0</v>
      </c>
      <c r="N362" s="21">
        <f t="shared" si="69"/>
        <v>2343.5472562827827</v>
      </c>
      <c r="O362" s="21">
        <v>2163.66</v>
      </c>
      <c r="AD362" s="38" t="e">
        <f>#REF!-O362</f>
        <v>#REF!</v>
      </c>
      <c r="AE362" s="68" t="e">
        <f>AD362/#REF!</f>
        <v>#REF!</v>
      </c>
      <c r="AF362" s="69">
        <v>2590.197086536409</v>
      </c>
      <c r="AG362" s="70" t="e">
        <f>#REF!-AF362</f>
        <v>#REF!</v>
      </c>
      <c r="AH362" s="68" t="e">
        <f>AG362/#REF!</f>
        <v>#REF!</v>
      </c>
      <c r="AI362" s="38" t="e">
        <f>#REF!-#REF!</f>
        <v>#REF!</v>
      </c>
      <c r="AJ362" s="68" t="e">
        <f>AI362/#REF!</f>
        <v>#REF!</v>
      </c>
      <c r="AK362" s="38" t="e">
        <f>#REF!-#REF!</f>
        <v>#REF!</v>
      </c>
      <c r="AL362" s="76" t="e">
        <f>AK362/#REF!</f>
        <v>#REF!</v>
      </c>
    </row>
    <row r="363" spans="1:38" s="39" customFormat="1" ht="12.75">
      <c r="A363" s="15" t="s">
        <v>663</v>
      </c>
      <c r="B363" s="15" t="s">
        <v>664</v>
      </c>
      <c r="C363" s="32">
        <v>1266</v>
      </c>
      <c r="D363" s="44">
        <v>759669.19</v>
      </c>
      <c r="E363" s="34">
        <v>56000</v>
      </c>
      <c r="F363" s="17">
        <f t="shared" si="75"/>
        <v>17173.9499025</v>
      </c>
      <c r="G363" s="18">
        <f t="shared" si="76"/>
        <v>0.0010507617051437913</v>
      </c>
      <c r="H363" s="19">
        <f>$B$543*G363</f>
        <v>98328.940068263</v>
      </c>
      <c r="I363" s="20">
        <f t="shared" si="77"/>
        <v>13.56552125</v>
      </c>
      <c r="J363" s="20">
        <f t="shared" si="78"/>
        <v>4513.9499025</v>
      </c>
      <c r="K363" s="20">
        <f t="shared" si="68"/>
        <v>4513.9499025</v>
      </c>
      <c r="L363" s="20">
        <f t="shared" si="79"/>
        <v>0.0011992939806061418</v>
      </c>
      <c r="M363" s="21">
        <f>$F$543*L363</f>
        <v>22203.59989280389</v>
      </c>
      <c r="N363" s="21">
        <f t="shared" si="69"/>
        <v>120532.53996106688</v>
      </c>
      <c r="O363" s="21">
        <v>226232.19</v>
      </c>
      <c r="AD363" s="38" t="e">
        <f>#REF!-O363</f>
        <v>#REF!</v>
      </c>
      <c r="AE363" s="68" t="e">
        <f>AD363/#REF!</f>
        <v>#REF!</v>
      </c>
      <c r="AF363" s="69">
        <v>168097.84445913008</v>
      </c>
      <c r="AG363" s="70" t="e">
        <f>#REF!-AF363</f>
        <v>#REF!</v>
      </c>
      <c r="AH363" s="68" t="e">
        <f>AG363/#REF!</f>
        <v>#REF!</v>
      </c>
      <c r="AI363" s="38" t="e">
        <f>#REF!-#REF!</f>
        <v>#REF!</v>
      </c>
      <c r="AJ363" s="68" t="e">
        <f>AI363/#REF!</f>
        <v>#REF!</v>
      </c>
      <c r="AK363" s="38" t="e">
        <f>#REF!-#REF!</f>
        <v>#REF!</v>
      </c>
      <c r="AL363" s="76" t="e">
        <f>AK363/#REF!</f>
        <v>#REF!</v>
      </c>
    </row>
    <row r="364" spans="1:38" s="39" customFormat="1" ht="12.75">
      <c r="A364" s="15" t="s">
        <v>665</v>
      </c>
      <c r="B364" s="15" t="s">
        <v>666</v>
      </c>
      <c r="C364" s="32">
        <v>4214</v>
      </c>
      <c r="D364" s="44">
        <v>3936170</v>
      </c>
      <c r="E364" s="34">
        <v>308750</v>
      </c>
      <c r="F364" s="17">
        <f t="shared" si="75"/>
        <v>53723.14293117409</v>
      </c>
      <c r="G364" s="18">
        <f t="shared" si="76"/>
        <v>0.0032869678549502864</v>
      </c>
      <c r="H364" s="19">
        <f>$B$543*G364</f>
        <v>307590.2591744004</v>
      </c>
      <c r="I364" s="20">
        <f t="shared" si="77"/>
        <v>12.748728744939271</v>
      </c>
      <c r="J364" s="20">
        <f t="shared" si="78"/>
        <v>11583.142931174089</v>
      </c>
      <c r="K364" s="20">
        <f t="shared" si="68"/>
        <v>11583.142931174089</v>
      </c>
      <c r="L364" s="20">
        <f t="shared" si="79"/>
        <v>0.0030774806752206013</v>
      </c>
      <c r="M364" s="21">
        <f>$F$543*L364</f>
        <v>56976.14654573565</v>
      </c>
      <c r="N364" s="21">
        <f t="shared" si="69"/>
        <v>364566.40572013607</v>
      </c>
      <c r="O364" s="21">
        <v>546523.67</v>
      </c>
      <c r="AD364" s="38" t="e">
        <f>#REF!-O364</f>
        <v>#REF!</v>
      </c>
      <c r="AE364" s="68" t="e">
        <f>AD364/#REF!</f>
        <v>#REF!</v>
      </c>
      <c r="AF364" s="69">
        <v>520449.34869053226</v>
      </c>
      <c r="AG364" s="70" t="e">
        <f>#REF!-AF364</f>
        <v>#REF!</v>
      </c>
      <c r="AH364" s="68" t="e">
        <f>AG364/#REF!</f>
        <v>#REF!</v>
      </c>
      <c r="AI364" s="38" t="e">
        <f>#REF!-#REF!</f>
        <v>#REF!</v>
      </c>
      <c r="AJ364" s="68" t="e">
        <f>AI364/#REF!</f>
        <v>#REF!</v>
      </c>
      <c r="AK364" s="38" t="e">
        <f>#REF!-#REF!</f>
        <v>#REF!</v>
      </c>
      <c r="AL364" s="76" t="e">
        <f>AK364/#REF!</f>
        <v>#REF!</v>
      </c>
    </row>
    <row r="365" spans="1:38" s="39" customFormat="1" ht="12.75">
      <c r="A365" s="15" t="s">
        <v>667</v>
      </c>
      <c r="B365" s="15" t="s">
        <v>668</v>
      </c>
      <c r="C365" s="32">
        <v>1678</v>
      </c>
      <c r="D365" s="44">
        <v>3431939.21</v>
      </c>
      <c r="E365" s="34">
        <v>333200</v>
      </c>
      <c r="F365" s="17">
        <f t="shared" si="75"/>
        <v>17283.295301260503</v>
      </c>
      <c r="G365" s="18">
        <f t="shared" si="76"/>
        <v>0.0010574518351548548</v>
      </c>
      <c r="H365" s="19">
        <f>$B$543*G365</f>
        <v>98954.993901103</v>
      </c>
      <c r="I365" s="20">
        <f t="shared" si="77"/>
        <v>10.299937605042016</v>
      </c>
      <c r="J365" s="20">
        <f t="shared" si="78"/>
        <v>503.2953012605035</v>
      </c>
      <c r="K365" s="20">
        <f t="shared" si="68"/>
        <v>503.2953012605035</v>
      </c>
      <c r="L365" s="20">
        <f t="shared" si="79"/>
        <v>0.00013371859198853318</v>
      </c>
      <c r="M365" s="21">
        <f>$F$543*L365</f>
        <v>2475.651644012994</v>
      </c>
      <c r="N365" s="21">
        <f t="shared" si="69"/>
        <v>101430.64554511599</v>
      </c>
      <c r="O365" s="21">
        <v>159565.98</v>
      </c>
      <c r="AD365" s="38" t="e">
        <f>#REF!-O365</f>
        <v>#REF!</v>
      </c>
      <c r="AE365" s="68" t="e">
        <f>AD365/#REF!</f>
        <v>#REF!</v>
      </c>
      <c r="AF365" s="69">
        <v>125159.97629289284</v>
      </c>
      <c r="AG365" s="70" t="e">
        <f>#REF!-AF365</f>
        <v>#REF!</v>
      </c>
      <c r="AH365" s="68" t="e">
        <f>AG365/#REF!</f>
        <v>#REF!</v>
      </c>
      <c r="AI365" s="38" t="e">
        <f>#REF!-#REF!</f>
        <v>#REF!</v>
      </c>
      <c r="AJ365" s="68" t="e">
        <f>AI365/#REF!</f>
        <v>#REF!</v>
      </c>
      <c r="AK365" s="38" t="e">
        <f>#REF!-#REF!</f>
        <v>#REF!</v>
      </c>
      <c r="AL365" s="76" t="e">
        <f>AK365/#REF!</f>
        <v>#REF!</v>
      </c>
    </row>
    <row r="366" spans="1:38" s="39" customFormat="1" ht="12.75">
      <c r="A366" s="15" t="s">
        <v>669</v>
      </c>
      <c r="B366" s="15" t="s">
        <v>670</v>
      </c>
      <c r="C366" s="32">
        <v>1516</v>
      </c>
      <c r="D366" s="44">
        <v>1726715.11</v>
      </c>
      <c r="E366" s="34">
        <v>138550</v>
      </c>
      <c r="F366" s="17">
        <f t="shared" si="75"/>
        <v>18893.54100873331</v>
      </c>
      <c r="G366" s="18">
        <f t="shared" si="76"/>
        <v>0.0011559722416362023</v>
      </c>
      <c r="H366" s="19">
        <f>$B$543*G366</f>
        <v>108174.40787192299</v>
      </c>
      <c r="I366" s="20">
        <f t="shared" si="77"/>
        <v>12.462757921328041</v>
      </c>
      <c r="J366" s="20">
        <f t="shared" si="78"/>
        <v>3733.5410087333107</v>
      </c>
      <c r="K366" s="20">
        <f t="shared" si="68"/>
        <v>3733.5410087333107</v>
      </c>
      <c r="L366" s="20">
        <f t="shared" si="79"/>
        <v>0.000991950144515376</v>
      </c>
      <c r="M366" s="21">
        <f>$F$543*L366</f>
        <v>18364.858390514637</v>
      </c>
      <c r="N366" s="21">
        <f t="shared" si="69"/>
        <v>126539.26626243762</v>
      </c>
      <c r="O366" s="21">
        <v>151030.75</v>
      </c>
      <c r="AD366" s="38" t="e">
        <f>#REF!-O366</f>
        <v>#REF!</v>
      </c>
      <c r="AE366" s="68" t="e">
        <f>AD366/#REF!</f>
        <v>#REF!</v>
      </c>
      <c r="AF366" s="69">
        <v>178325.2451815255</v>
      </c>
      <c r="AG366" s="70" t="e">
        <f>#REF!-AF366</f>
        <v>#REF!</v>
      </c>
      <c r="AH366" s="68" t="e">
        <f>AG366/#REF!</f>
        <v>#REF!</v>
      </c>
      <c r="AI366" s="38" t="e">
        <f>#REF!-#REF!</f>
        <v>#REF!</v>
      </c>
      <c r="AJ366" s="68" t="e">
        <f>AI366/#REF!</f>
        <v>#REF!</v>
      </c>
      <c r="AK366" s="38" t="e">
        <f>#REF!-#REF!</f>
        <v>#REF!</v>
      </c>
      <c r="AL366" s="76" t="e">
        <f>AK366/#REF!</f>
        <v>#REF!</v>
      </c>
    </row>
    <row r="367" spans="1:38" s="39" customFormat="1" ht="12.75">
      <c r="A367" s="15" t="s">
        <v>671</v>
      </c>
      <c r="B367" s="15" t="s">
        <v>672</v>
      </c>
      <c r="C367" s="32">
        <v>7</v>
      </c>
      <c r="D367" s="44">
        <v>65431.58</v>
      </c>
      <c r="E367" s="34">
        <v>13350</v>
      </c>
      <c r="F367" s="17">
        <f t="shared" si="75"/>
        <v>34.3086936329588</v>
      </c>
      <c r="G367" s="18">
        <f t="shared" si="76"/>
        <v>2.0991246409642733E-06</v>
      </c>
      <c r="H367" s="19">
        <f>$B$543*G367</f>
        <v>196.43340636300093</v>
      </c>
      <c r="I367" s="20">
        <f t="shared" si="77"/>
        <v>4.901241947565543</v>
      </c>
      <c r="J367" s="20">
        <f t="shared" si="78"/>
        <v>-35.6913063670412</v>
      </c>
      <c r="K367" s="20">
        <f t="shared" si="68"/>
        <v>0</v>
      </c>
      <c r="L367" s="20">
        <f t="shared" si="79"/>
        <v>0</v>
      </c>
      <c r="M367" s="21">
        <f>$F$543*L367</f>
        <v>0</v>
      </c>
      <c r="N367" s="21">
        <f t="shared" si="69"/>
        <v>196.43340636300093</v>
      </c>
      <c r="O367" s="21">
        <v>256.66</v>
      </c>
      <c r="AD367" s="38" t="e">
        <f>#REF!-O367</f>
        <v>#REF!</v>
      </c>
      <c r="AE367" s="68" t="e">
        <f>AD367/#REF!</f>
        <v>#REF!</v>
      </c>
      <c r="AF367" s="69">
        <v>250.237429702296</v>
      </c>
      <c r="AG367" s="70" t="e">
        <f>#REF!-AF367</f>
        <v>#REF!</v>
      </c>
      <c r="AH367" s="68" t="e">
        <f>AG367/#REF!</f>
        <v>#REF!</v>
      </c>
      <c r="AI367" s="38" t="e">
        <f>#REF!-#REF!</f>
        <v>#REF!</v>
      </c>
      <c r="AJ367" s="68" t="e">
        <f>AI367/#REF!</f>
        <v>#REF!</v>
      </c>
      <c r="AK367" s="38" t="e">
        <f>#REF!-#REF!</f>
        <v>#REF!</v>
      </c>
      <c r="AL367" s="76" t="e">
        <f>AK367/#REF!</f>
        <v>#REF!</v>
      </c>
    </row>
    <row r="368" spans="1:38" s="39" customFormat="1" ht="12.75">
      <c r="A368" s="15" t="s">
        <v>673</v>
      </c>
      <c r="B368" s="15" t="s">
        <v>674</v>
      </c>
      <c r="C368" s="32">
        <v>44</v>
      </c>
      <c r="D368" s="44">
        <v>206609.58</v>
      </c>
      <c r="E368" s="34">
        <v>120500</v>
      </c>
      <c r="F368" s="17">
        <f t="shared" si="75"/>
        <v>75.4425022406639</v>
      </c>
      <c r="G368" s="18">
        <f t="shared" si="76"/>
        <v>4.615833442205088E-06</v>
      </c>
      <c r="H368" s="19">
        <f>$B$543*G368</f>
        <v>431.9438057952049</v>
      </c>
      <c r="I368" s="20">
        <f t="shared" si="77"/>
        <v>1.7146023236514523</v>
      </c>
      <c r="J368" s="20">
        <f t="shared" si="78"/>
        <v>-364.5574977593361</v>
      </c>
      <c r="K368" s="20">
        <f t="shared" si="68"/>
        <v>0</v>
      </c>
      <c r="L368" s="20">
        <f t="shared" si="79"/>
        <v>0</v>
      </c>
      <c r="M368" s="21">
        <f>$F$543*L368</f>
        <v>0</v>
      </c>
      <c r="N368" s="21">
        <f t="shared" si="69"/>
        <v>431.9438057952049</v>
      </c>
      <c r="O368" s="21">
        <v>693.55</v>
      </c>
      <c r="AD368" s="38" t="e">
        <f>#REF!-O368</f>
        <v>#REF!</v>
      </c>
      <c r="AE368" s="68" t="e">
        <f>AD368/#REF!</f>
        <v>#REF!</v>
      </c>
      <c r="AF368" s="69">
        <v>503.61878297139924</v>
      </c>
      <c r="AG368" s="70" t="e">
        <f>#REF!-AF368</f>
        <v>#REF!</v>
      </c>
      <c r="AH368" s="68" t="e">
        <f>AG368/#REF!</f>
        <v>#REF!</v>
      </c>
      <c r="AI368" s="38" t="e">
        <f>#REF!-#REF!</f>
        <v>#REF!</v>
      </c>
      <c r="AJ368" s="68" t="e">
        <f>AI368/#REF!</f>
        <v>#REF!</v>
      </c>
      <c r="AK368" s="38" t="e">
        <f>#REF!-#REF!</f>
        <v>#REF!</v>
      </c>
      <c r="AL368" s="76" t="e">
        <f>AK368/#REF!</f>
        <v>#REF!</v>
      </c>
    </row>
    <row r="369" spans="1:38" s="39" customFormat="1" ht="12.75">
      <c r="A369" s="15" t="s">
        <v>675</v>
      </c>
      <c r="B369" s="15" t="s">
        <v>676</v>
      </c>
      <c r="C369" s="32">
        <v>237</v>
      </c>
      <c r="D369" s="44">
        <v>265192.6</v>
      </c>
      <c r="E369" s="34">
        <v>16200</v>
      </c>
      <c r="F369" s="17">
        <f t="shared" si="75"/>
        <v>3879.669518518518</v>
      </c>
      <c r="G369" s="18">
        <f t="shared" si="76"/>
        <v>0.00023737161117952726</v>
      </c>
      <c r="H369" s="19">
        <f>$B$543*G369</f>
        <v>22212.932594821523</v>
      </c>
      <c r="I369" s="20">
        <f t="shared" si="77"/>
        <v>16.369913580246912</v>
      </c>
      <c r="J369" s="20">
        <f t="shared" si="78"/>
        <v>1509.669518518518</v>
      </c>
      <c r="K369" s="20">
        <f t="shared" si="68"/>
        <v>1509.669518518518</v>
      </c>
      <c r="L369" s="20">
        <f t="shared" si="79"/>
        <v>0.00040109828539769247</v>
      </c>
      <c r="M369" s="21">
        <f>$F$543*L369</f>
        <v>7425.890557842111</v>
      </c>
      <c r="N369" s="21">
        <f t="shared" si="69"/>
        <v>29638.823152663634</v>
      </c>
      <c r="O369" s="21">
        <v>37438.76</v>
      </c>
      <c r="AD369" s="38" t="e">
        <f>#REF!-O369</f>
        <v>#REF!</v>
      </c>
      <c r="AE369" s="68" t="e">
        <f>AD369/#REF!</f>
        <v>#REF!</v>
      </c>
      <c r="AF369" s="69">
        <v>34128.18285777841</v>
      </c>
      <c r="AG369" s="70" t="e">
        <f>#REF!-AF369</f>
        <v>#REF!</v>
      </c>
      <c r="AH369" s="68" t="e">
        <f>AG369/#REF!</f>
        <v>#REF!</v>
      </c>
      <c r="AI369" s="38" t="e">
        <f>#REF!-#REF!</f>
        <v>#REF!</v>
      </c>
      <c r="AJ369" s="68" t="e">
        <f>AI369/#REF!</f>
        <v>#REF!</v>
      </c>
      <c r="AK369" s="38" t="e">
        <f>#REF!-#REF!</f>
        <v>#REF!</v>
      </c>
      <c r="AL369" s="76" t="e">
        <f>AK369/#REF!</f>
        <v>#REF!</v>
      </c>
    </row>
    <row r="370" spans="1:38" s="39" customFormat="1" ht="12.75">
      <c r="A370" s="15" t="s">
        <v>677</v>
      </c>
      <c r="B370" s="15" t="s">
        <v>678</v>
      </c>
      <c r="C370" s="32">
        <v>2317</v>
      </c>
      <c r="D370" s="44">
        <v>1608226</v>
      </c>
      <c r="E370" s="34">
        <v>97400</v>
      </c>
      <c r="F370" s="17">
        <f t="shared" si="75"/>
        <v>38257.285852156056</v>
      </c>
      <c r="G370" s="18">
        <f t="shared" si="76"/>
        <v>0.002340713181557212</v>
      </c>
      <c r="H370" s="19">
        <f>$B$543*G370</f>
        <v>219040.95383342516</v>
      </c>
      <c r="I370" s="20">
        <f t="shared" si="77"/>
        <v>16.511560574948664</v>
      </c>
      <c r="J370" s="20">
        <f t="shared" si="78"/>
        <v>15087.285852156054</v>
      </c>
      <c r="K370" s="20">
        <f t="shared" si="68"/>
        <v>15087.285852156054</v>
      </c>
      <c r="L370" s="20">
        <f t="shared" si="79"/>
        <v>0.004008482924490091</v>
      </c>
      <c r="M370" s="21">
        <f>$F$543*L370</f>
        <v>74212.6221525193</v>
      </c>
      <c r="N370" s="21">
        <f t="shared" si="69"/>
        <v>293253.5759859445</v>
      </c>
      <c r="O370" s="21">
        <v>439676.43</v>
      </c>
      <c r="AD370" s="38" t="e">
        <f>#REF!-O370</f>
        <v>#REF!</v>
      </c>
      <c r="AE370" s="68" t="e">
        <f>AD370/#REF!</f>
        <v>#REF!</v>
      </c>
      <c r="AF370" s="69">
        <v>401036.3673938756</v>
      </c>
      <c r="AG370" s="70" t="e">
        <f>#REF!-AF370</f>
        <v>#REF!</v>
      </c>
      <c r="AH370" s="68" t="e">
        <f>AG370/#REF!</f>
        <v>#REF!</v>
      </c>
      <c r="AI370" s="38" t="e">
        <f>#REF!-#REF!</f>
        <v>#REF!</v>
      </c>
      <c r="AJ370" s="68" t="e">
        <f>AI370/#REF!</f>
        <v>#REF!</v>
      </c>
      <c r="AK370" s="38" t="e">
        <f>#REF!-#REF!</f>
        <v>#REF!</v>
      </c>
      <c r="AL370" s="76" t="e">
        <f>AK370/#REF!</f>
        <v>#REF!</v>
      </c>
    </row>
    <row r="371" spans="1:38" s="39" customFormat="1" ht="12.75">
      <c r="A371" s="15" t="s">
        <v>679</v>
      </c>
      <c r="B371" s="15" t="s">
        <v>680</v>
      </c>
      <c r="C371" s="32">
        <v>677</v>
      </c>
      <c r="D371" s="44">
        <v>756673.06</v>
      </c>
      <c r="E371" s="34">
        <v>64250</v>
      </c>
      <c r="F371" s="17">
        <f t="shared" si="75"/>
        <v>7973.0375349416345</v>
      </c>
      <c r="G371" s="18">
        <f t="shared" si="76"/>
        <v>0.00048781803620908304</v>
      </c>
      <c r="H371" s="19">
        <f>$B$543*G371</f>
        <v>45649.389592149906</v>
      </c>
      <c r="I371" s="20">
        <f t="shared" si="77"/>
        <v>11.777012607003892</v>
      </c>
      <c r="J371" s="20">
        <f t="shared" si="78"/>
        <v>1203.0375349416347</v>
      </c>
      <c r="K371" s="20">
        <f t="shared" si="68"/>
        <v>1203.0375349416347</v>
      </c>
      <c r="L371" s="20">
        <f t="shared" si="79"/>
        <v>0.0003196304135541419</v>
      </c>
      <c r="M371" s="21">
        <f>$F$543*L371</f>
        <v>5917.603132253445</v>
      </c>
      <c r="N371" s="21">
        <f t="shared" si="69"/>
        <v>51566.99272440335</v>
      </c>
      <c r="O371" s="21">
        <v>69074.94</v>
      </c>
      <c r="AD371" s="38" t="e">
        <f>#REF!-O371</f>
        <v>#REF!</v>
      </c>
      <c r="AE371" s="68" t="e">
        <f>AD371/#REF!</f>
        <v>#REF!</v>
      </c>
      <c r="AF371" s="69">
        <v>67277.12517452087</v>
      </c>
      <c r="AG371" s="70" t="e">
        <f>#REF!-AF371</f>
        <v>#REF!</v>
      </c>
      <c r="AH371" s="68" t="e">
        <f>AG371/#REF!</f>
        <v>#REF!</v>
      </c>
      <c r="AI371" s="38" t="e">
        <f>#REF!-#REF!</f>
        <v>#REF!</v>
      </c>
      <c r="AJ371" s="68" t="e">
        <f>AI371/#REF!</f>
        <v>#REF!</v>
      </c>
      <c r="AK371" s="38" t="e">
        <f>#REF!-#REF!</f>
        <v>#REF!</v>
      </c>
      <c r="AL371" s="76" t="e">
        <f>AK371/#REF!</f>
        <v>#REF!</v>
      </c>
    </row>
    <row r="372" spans="1:38" s="39" customFormat="1" ht="12.75">
      <c r="A372" s="15" t="s">
        <v>681</v>
      </c>
      <c r="B372" s="15" t="s">
        <v>682</v>
      </c>
      <c r="C372" s="32">
        <v>808</v>
      </c>
      <c r="D372" s="44">
        <v>510303.35</v>
      </c>
      <c r="E372" s="34">
        <v>48750</v>
      </c>
      <c r="F372" s="17">
        <f t="shared" si="75"/>
        <v>8457.950908717949</v>
      </c>
      <c r="G372" s="18">
        <f t="shared" si="76"/>
        <v>0.0005174867150144204</v>
      </c>
      <c r="H372" s="19">
        <f>$B$543*G372</f>
        <v>48425.74671087013</v>
      </c>
      <c r="I372" s="20">
        <f t="shared" si="77"/>
        <v>10.467761025641025</v>
      </c>
      <c r="J372" s="20">
        <f t="shared" si="78"/>
        <v>377.950908717948</v>
      </c>
      <c r="K372" s="20">
        <f t="shared" si="68"/>
        <v>377.950908717948</v>
      </c>
      <c r="L372" s="20">
        <f t="shared" si="79"/>
        <v>0.00010041632263996009</v>
      </c>
      <c r="M372" s="21">
        <f>$F$543*L372</f>
        <v>1859.097007622353</v>
      </c>
      <c r="N372" s="21">
        <f t="shared" si="69"/>
        <v>50284.843718492484</v>
      </c>
      <c r="O372" s="21">
        <v>74214.52</v>
      </c>
      <c r="AD372" s="38" t="e">
        <f>#REF!-O372</f>
        <v>#REF!</v>
      </c>
      <c r="AE372" s="68" t="e">
        <f>AD372/#REF!</f>
        <v>#REF!</v>
      </c>
      <c r="AF372" s="69">
        <v>68631.39225538942</v>
      </c>
      <c r="AG372" s="70" t="e">
        <f>#REF!-AF372</f>
        <v>#REF!</v>
      </c>
      <c r="AH372" s="68" t="e">
        <f>AG372/#REF!</f>
        <v>#REF!</v>
      </c>
      <c r="AI372" s="38" t="e">
        <f>#REF!-#REF!</f>
        <v>#REF!</v>
      </c>
      <c r="AJ372" s="68" t="e">
        <f>AI372/#REF!</f>
        <v>#REF!</v>
      </c>
      <c r="AK372" s="38" t="e">
        <f>#REF!-#REF!</f>
        <v>#REF!</v>
      </c>
      <c r="AL372" s="76" t="e">
        <f>AK372/#REF!</f>
        <v>#REF!</v>
      </c>
    </row>
    <row r="373" spans="1:38" s="39" customFormat="1" ht="12.75">
      <c r="A373" s="15" t="s">
        <v>683</v>
      </c>
      <c r="B373" s="15" t="s">
        <v>684</v>
      </c>
      <c r="C373" s="32">
        <v>1227</v>
      </c>
      <c r="D373" s="44">
        <v>962298.87</v>
      </c>
      <c r="E373" s="34">
        <v>85050</v>
      </c>
      <c r="F373" s="17">
        <f t="shared" si="75"/>
        <v>13882.900805291007</v>
      </c>
      <c r="G373" s="18">
        <f t="shared" si="76"/>
        <v>0.0008494039289346118</v>
      </c>
      <c r="H373" s="19">
        <f>$B$543*G373</f>
        <v>79486.13621251943</v>
      </c>
      <c r="I373" s="20">
        <f t="shared" si="77"/>
        <v>11.314507583774251</v>
      </c>
      <c r="J373" s="20">
        <f t="shared" si="78"/>
        <v>1612.900805291006</v>
      </c>
      <c r="K373" s="20">
        <f t="shared" si="68"/>
        <v>1612.900805291006</v>
      </c>
      <c r="L373" s="20">
        <f t="shared" si="79"/>
        <v>0.0004285254087620664</v>
      </c>
      <c r="M373" s="21">
        <f>$F$543*L373</f>
        <v>7933.673372765725</v>
      </c>
      <c r="N373" s="21">
        <f t="shared" si="69"/>
        <v>87419.80958528515</v>
      </c>
      <c r="O373" s="21">
        <v>119841.44</v>
      </c>
      <c r="AD373" s="38" t="e">
        <f>#REF!-O373</f>
        <v>#REF!</v>
      </c>
      <c r="AE373" s="68" t="e">
        <f>AD373/#REF!</f>
        <v>#REF!</v>
      </c>
      <c r="AF373" s="69">
        <v>120174.5906239737</v>
      </c>
      <c r="AG373" s="70" t="e">
        <f>#REF!-AF373</f>
        <v>#REF!</v>
      </c>
      <c r="AH373" s="68" t="e">
        <f>AG373/#REF!</f>
        <v>#REF!</v>
      </c>
      <c r="AI373" s="38" t="e">
        <f>#REF!-#REF!</f>
        <v>#REF!</v>
      </c>
      <c r="AJ373" s="68" t="e">
        <f>AI373/#REF!</f>
        <v>#REF!</v>
      </c>
      <c r="AK373" s="38" t="e">
        <f>#REF!-#REF!</f>
        <v>#REF!</v>
      </c>
      <c r="AL373" s="76" t="e">
        <f>AK373/#REF!</f>
        <v>#REF!</v>
      </c>
    </row>
    <row r="374" spans="1:38" s="39" customFormat="1" ht="12.75">
      <c r="A374" s="15" t="s">
        <v>685</v>
      </c>
      <c r="B374" s="15" t="s">
        <v>686</v>
      </c>
      <c r="C374" s="32">
        <v>612</v>
      </c>
      <c r="D374" s="44">
        <v>617686.22</v>
      </c>
      <c r="E374" s="34">
        <v>69550</v>
      </c>
      <c r="F374" s="17">
        <f t="shared" si="75"/>
        <v>5435.283488713156</v>
      </c>
      <c r="G374" s="18">
        <f t="shared" si="76"/>
        <v>0.00033254945885854466</v>
      </c>
      <c r="H374" s="19">
        <f>$B$543*G374</f>
        <v>31119.554176520363</v>
      </c>
      <c r="I374" s="20">
        <f t="shared" si="77"/>
        <v>8.881182171099928</v>
      </c>
      <c r="J374" s="20">
        <f t="shared" si="78"/>
        <v>-684.7165112868441</v>
      </c>
      <c r="K374" s="20">
        <f t="shared" si="68"/>
        <v>0</v>
      </c>
      <c r="L374" s="20">
        <f t="shared" si="79"/>
        <v>0</v>
      </c>
      <c r="M374" s="21">
        <f>$F$543*L374</f>
        <v>0</v>
      </c>
      <c r="N374" s="21">
        <f t="shared" si="69"/>
        <v>31119.554176520363</v>
      </c>
      <c r="O374" s="21">
        <v>36666.46</v>
      </c>
      <c r="AD374" s="38" t="e">
        <f>#REF!-O374</f>
        <v>#REF!</v>
      </c>
      <c r="AE374" s="68" t="e">
        <f>AD374/#REF!</f>
        <v>#REF!</v>
      </c>
      <c r="AF374" s="69">
        <v>40054.48024282847</v>
      </c>
      <c r="AG374" s="70" t="e">
        <f>#REF!-AF374</f>
        <v>#REF!</v>
      </c>
      <c r="AH374" s="68" t="e">
        <f>AG374/#REF!</f>
        <v>#REF!</v>
      </c>
      <c r="AI374" s="38" t="e">
        <f>#REF!-#REF!</f>
        <v>#REF!</v>
      </c>
      <c r="AJ374" s="68" t="e">
        <f>AI374/#REF!</f>
        <v>#REF!</v>
      </c>
      <c r="AK374" s="38" t="e">
        <f>#REF!-#REF!</f>
        <v>#REF!</v>
      </c>
      <c r="AL374" s="76" t="e">
        <f>AK374/#REF!</f>
        <v>#REF!</v>
      </c>
    </row>
    <row r="375" spans="1:38" s="39" customFormat="1" ht="12.75">
      <c r="A375" s="15" t="s">
        <v>687</v>
      </c>
      <c r="B375" s="15" t="s">
        <v>688</v>
      </c>
      <c r="C375" s="32">
        <v>188</v>
      </c>
      <c r="D375" s="44">
        <v>306202.78</v>
      </c>
      <c r="E375" s="34">
        <v>31500</v>
      </c>
      <c r="F375" s="17">
        <f t="shared" si="75"/>
        <v>1827.4959568253971</v>
      </c>
      <c r="G375" s="18">
        <f t="shared" si="76"/>
        <v>0.00011181252877986489</v>
      </c>
      <c r="H375" s="19">
        <f>$B$543*G375</f>
        <v>10463.273820748671</v>
      </c>
      <c r="I375" s="20">
        <f t="shared" si="77"/>
        <v>9.720723174603176</v>
      </c>
      <c r="J375" s="20">
        <f t="shared" si="78"/>
        <v>-52.50404317460293</v>
      </c>
      <c r="K375" s="20">
        <f t="shared" si="68"/>
        <v>0</v>
      </c>
      <c r="L375" s="20">
        <f t="shared" si="79"/>
        <v>0</v>
      </c>
      <c r="M375" s="21">
        <f>$F$543*L375</f>
        <v>0</v>
      </c>
      <c r="N375" s="21">
        <f t="shared" si="69"/>
        <v>10463.273820748671</v>
      </c>
      <c r="O375" s="21">
        <v>20852.69</v>
      </c>
      <c r="AD375" s="38" t="e">
        <f>#REF!-O375</f>
        <v>#REF!</v>
      </c>
      <c r="AE375" s="68" t="e">
        <f>AD375/#REF!</f>
        <v>#REF!</v>
      </c>
      <c r="AF375" s="69">
        <v>14788.673506034283</v>
      </c>
      <c r="AG375" s="70" t="e">
        <f>#REF!-AF375</f>
        <v>#REF!</v>
      </c>
      <c r="AH375" s="68" t="e">
        <f>AG375/#REF!</f>
        <v>#REF!</v>
      </c>
      <c r="AI375" s="38" t="e">
        <f>#REF!-#REF!</f>
        <v>#REF!</v>
      </c>
      <c r="AJ375" s="68" t="e">
        <f>AI375/#REF!</f>
        <v>#REF!</v>
      </c>
      <c r="AK375" s="38" t="e">
        <f>#REF!-#REF!</f>
        <v>#REF!</v>
      </c>
      <c r="AL375" s="76" t="e">
        <f>AK375/#REF!</f>
        <v>#REF!</v>
      </c>
    </row>
    <row r="376" spans="1:38" s="39" customFormat="1" ht="12.75">
      <c r="A376" s="15" t="s">
        <v>689</v>
      </c>
      <c r="B376" s="15" t="s">
        <v>690</v>
      </c>
      <c r="C376" s="32">
        <v>253</v>
      </c>
      <c r="D376" s="44">
        <v>195579.85</v>
      </c>
      <c r="E376" s="34">
        <v>18550</v>
      </c>
      <c r="F376" s="17">
        <f t="shared" si="75"/>
        <v>2667.477199460917</v>
      </c>
      <c r="G376" s="18">
        <f t="shared" si="76"/>
        <v>0.00016320548892073596</v>
      </c>
      <c r="H376" s="19">
        <f>$B$543*G376</f>
        <v>15272.561476441078</v>
      </c>
      <c r="I376" s="20">
        <f t="shared" si="77"/>
        <v>10.543388140161726</v>
      </c>
      <c r="J376" s="20">
        <f t="shared" si="78"/>
        <v>137.47719946091667</v>
      </c>
      <c r="K376" s="20">
        <f t="shared" si="68"/>
        <v>137.47719946091667</v>
      </c>
      <c r="L376" s="20">
        <f t="shared" si="79"/>
        <v>3.652578813352643E-05</v>
      </c>
      <c r="M376" s="21">
        <f>$F$543*L376</f>
        <v>676.2345168081733</v>
      </c>
      <c r="N376" s="21">
        <f t="shared" si="69"/>
        <v>15948.795993249252</v>
      </c>
      <c r="O376" s="21">
        <v>15473.13</v>
      </c>
      <c r="AD376" s="38" t="e">
        <f>#REF!-O376</f>
        <v>#REF!</v>
      </c>
      <c r="AE376" s="68" t="e">
        <f>AD376/#REF!</f>
        <v>#REF!</v>
      </c>
      <c r="AF376" s="69">
        <v>20529.143067936777</v>
      </c>
      <c r="AG376" s="70" t="e">
        <f>#REF!-AF376</f>
        <v>#REF!</v>
      </c>
      <c r="AH376" s="68" t="e">
        <f>AG376/#REF!</f>
        <v>#REF!</v>
      </c>
      <c r="AI376" s="38" t="e">
        <f>#REF!-#REF!</f>
        <v>#REF!</v>
      </c>
      <c r="AJ376" s="68" t="e">
        <f>AI376/#REF!</f>
        <v>#REF!</v>
      </c>
      <c r="AK376" s="38" t="e">
        <f>#REF!-#REF!</f>
        <v>#REF!</v>
      </c>
      <c r="AL376" s="76" t="e">
        <f>AK376/#REF!</f>
        <v>#REF!</v>
      </c>
    </row>
    <row r="377" spans="1:38" s="39" customFormat="1" ht="12.75">
      <c r="A377" s="15" t="s">
        <v>691</v>
      </c>
      <c r="B377" s="15" t="s">
        <v>692</v>
      </c>
      <c r="C377" s="32">
        <v>131</v>
      </c>
      <c r="D377" s="44">
        <v>392646.75</v>
      </c>
      <c r="E377" s="34">
        <v>59100</v>
      </c>
      <c r="F377" s="17">
        <f t="shared" si="75"/>
        <v>870.3337436548223</v>
      </c>
      <c r="G377" s="18">
        <f t="shared" si="76"/>
        <v>5.325003122279957E-05</v>
      </c>
      <c r="H377" s="19">
        <f>$B$543*G377</f>
        <v>4983.069998752258</v>
      </c>
      <c r="I377" s="20">
        <f t="shared" si="77"/>
        <v>6.643769035532995</v>
      </c>
      <c r="J377" s="20">
        <f t="shared" si="78"/>
        <v>-439.66625634517766</v>
      </c>
      <c r="K377" s="20">
        <f t="shared" si="68"/>
        <v>0</v>
      </c>
      <c r="L377" s="20">
        <f t="shared" si="79"/>
        <v>0</v>
      </c>
      <c r="M377" s="21">
        <f>$F$543*L377</f>
        <v>0</v>
      </c>
      <c r="N377" s="21">
        <f t="shared" si="69"/>
        <v>4983.069998752258</v>
      </c>
      <c r="O377" s="21">
        <v>5961.96</v>
      </c>
      <c r="AD377" s="38" t="e">
        <f>#REF!-O377</f>
        <v>#REF!</v>
      </c>
      <c r="AE377" s="68" t="e">
        <f>AD377/#REF!</f>
        <v>#REF!</v>
      </c>
      <c r="AF377" s="69">
        <v>6042.360964344384</v>
      </c>
      <c r="AG377" s="70" t="e">
        <f>#REF!-AF377</f>
        <v>#REF!</v>
      </c>
      <c r="AH377" s="68" t="e">
        <f>AG377/#REF!</f>
        <v>#REF!</v>
      </c>
      <c r="AI377" s="38" t="e">
        <f>#REF!-#REF!</f>
        <v>#REF!</v>
      </c>
      <c r="AJ377" s="68" t="e">
        <f>AI377/#REF!</f>
        <v>#REF!</v>
      </c>
      <c r="AK377" s="38" t="e">
        <f>#REF!-#REF!</f>
        <v>#REF!</v>
      </c>
      <c r="AL377" s="76" t="e">
        <f>AK377/#REF!</f>
        <v>#REF!</v>
      </c>
    </row>
    <row r="378" spans="1:38" s="39" customFormat="1" ht="12.75">
      <c r="A378" s="15"/>
      <c r="B378" s="15"/>
      <c r="C378" s="27"/>
      <c r="D378" s="29"/>
      <c r="E378" s="16"/>
      <c r="F378" s="17"/>
      <c r="G378" s="18"/>
      <c r="H378" s="19">
        <f>$B$543*G378</f>
        <v>0</v>
      </c>
      <c r="I378" s="20"/>
      <c r="J378" s="20"/>
      <c r="K378" s="20">
        <f t="shared" si="68"/>
        <v>0</v>
      </c>
      <c r="L378" s="20"/>
      <c r="M378" s="21">
        <f>$F$543*L378</f>
        <v>0</v>
      </c>
      <c r="N378" s="21">
        <f t="shared" si="69"/>
        <v>0</v>
      </c>
      <c r="O378" s="21"/>
      <c r="AD378" s="38" t="e">
        <f>#REF!-O378</f>
        <v>#REF!</v>
      </c>
      <c r="AE378" s="68" t="e">
        <f>AD378/#REF!</f>
        <v>#REF!</v>
      </c>
      <c r="AF378" s="69"/>
      <c r="AG378" s="70" t="e">
        <f>#REF!-AF378</f>
        <v>#REF!</v>
      </c>
      <c r="AH378" s="68" t="e">
        <f>AG378/#REF!</f>
        <v>#REF!</v>
      </c>
      <c r="AI378" s="38" t="e">
        <f>#REF!-#REF!</f>
        <v>#REF!</v>
      </c>
      <c r="AJ378" s="68"/>
      <c r="AK378" s="38" t="e">
        <f>#REF!-#REF!</f>
        <v>#REF!</v>
      </c>
      <c r="AL378" s="76" t="e">
        <f>AK378/#REF!</f>
        <v>#REF!</v>
      </c>
    </row>
    <row r="379" spans="1:38" s="39" customFormat="1" ht="12.75">
      <c r="A379" s="2" t="s">
        <v>998</v>
      </c>
      <c r="B379" s="15"/>
      <c r="C379" s="15"/>
      <c r="D379" s="16"/>
      <c r="E379" s="16"/>
      <c r="F379" s="17"/>
      <c r="G379" s="18"/>
      <c r="H379" s="19">
        <f>$B$543*G379</f>
        <v>0</v>
      </c>
      <c r="I379" s="20"/>
      <c r="J379" s="20"/>
      <c r="K379" s="20">
        <f aca="true" t="shared" si="80" ref="K379:K442">IF(J379&gt;0,J379,0)</f>
        <v>0</v>
      </c>
      <c r="L379" s="20"/>
      <c r="M379" s="21">
        <f>$F$543*L379</f>
        <v>0</v>
      </c>
      <c r="N379" s="21">
        <f t="shared" si="69"/>
        <v>0</v>
      </c>
      <c r="O379" s="21"/>
      <c r="AD379" s="38" t="e">
        <f>#REF!-O379</f>
        <v>#REF!</v>
      </c>
      <c r="AE379" s="68" t="e">
        <f>AD379/#REF!</f>
        <v>#REF!</v>
      </c>
      <c r="AF379" s="69"/>
      <c r="AG379" s="70" t="e">
        <f>#REF!-AF379</f>
        <v>#REF!</v>
      </c>
      <c r="AH379" s="68" t="e">
        <f>AG379/#REF!</f>
        <v>#REF!</v>
      </c>
      <c r="AI379" s="38" t="e">
        <f>#REF!-#REF!</f>
        <v>#REF!</v>
      </c>
      <c r="AJ379" s="68"/>
      <c r="AK379" s="38" t="e">
        <f>#REF!-#REF!</f>
        <v>#REF!</v>
      </c>
      <c r="AL379" s="76" t="e">
        <f>AK379/#REF!</f>
        <v>#REF!</v>
      </c>
    </row>
    <row r="380" spans="1:38" s="39" customFormat="1" ht="12.75">
      <c r="A380" s="15" t="s">
        <v>693</v>
      </c>
      <c r="B380" s="15" t="s">
        <v>694</v>
      </c>
      <c r="C380" s="32">
        <v>510</v>
      </c>
      <c r="D380" s="44">
        <v>688456.45</v>
      </c>
      <c r="E380" s="34">
        <v>94850</v>
      </c>
      <c r="F380" s="17">
        <f aca="true" t="shared" si="81" ref="F380:F389">D380/E380*C380</f>
        <v>3701.7689984185554</v>
      </c>
      <c r="G380" s="18">
        <f aca="true" t="shared" si="82" ref="G380:G389">F380/$F$533</f>
        <v>0.00022648704153145854</v>
      </c>
      <c r="H380" s="19">
        <f>$B$543*G380</f>
        <v>21194.368450968064</v>
      </c>
      <c r="I380" s="20">
        <f aca="true" t="shared" si="83" ref="I380:I389">D380/E380</f>
        <v>7.258370585134422</v>
      </c>
      <c r="J380" s="20">
        <f aca="true" t="shared" si="84" ref="J380:J389">(I380-10)*C380</f>
        <v>-1398.2310015814448</v>
      </c>
      <c r="K380" s="20">
        <f t="shared" si="80"/>
        <v>0</v>
      </c>
      <c r="L380" s="20">
        <f aca="true" t="shared" si="85" ref="L380:L389">K380/$K$533</f>
        <v>0</v>
      </c>
      <c r="M380" s="21">
        <f>$F$543*L380</f>
        <v>0</v>
      </c>
      <c r="N380" s="21">
        <f t="shared" si="69"/>
        <v>21194.368450968064</v>
      </c>
      <c r="O380" s="21">
        <v>34590.33</v>
      </c>
      <c r="AD380" s="38" t="e">
        <f>#REF!-O380</f>
        <v>#REF!</v>
      </c>
      <c r="AE380" s="68" t="e">
        <f>AD380/#REF!</f>
        <v>#REF!</v>
      </c>
      <c r="AF380" s="69">
        <v>25650.86281657852</v>
      </c>
      <c r="AG380" s="70" t="e">
        <f>#REF!-AF380</f>
        <v>#REF!</v>
      </c>
      <c r="AH380" s="68" t="e">
        <f>AG380/#REF!</f>
        <v>#REF!</v>
      </c>
      <c r="AI380" s="38" t="e">
        <f>#REF!-#REF!</f>
        <v>#REF!</v>
      </c>
      <c r="AJ380" s="68" t="e">
        <f>AI380/#REF!</f>
        <v>#REF!</v>
      </c>
      <c r="AK380" s="38" t="e">
        <f>#REF!-#REF!</f>
        <v>#REF!</v>
      </c>
      <c r="AL380" s="76" t="e">
        <f>AK380/#REF!</f>
        <v>#REF!</v>
      </c>
    </row>
    <row r="381" spans="1:38" s="39" customFormat="1" ht="12.75">
      <c r="A381" s="15" t="s">
        <v>695</v>
      </c>
      <c r="B381" s="15" t="s">
        <v>696</v>
      </c>
      <c r="C381" s="32">
        <v>9090</v>
      </c>
      <c r="D381" s="44">
        <v>14973138.32</v>
      </c>
      <c r="E381" s="34">
        <v>980350</v>
      </c>
      <c r="F381" s="17">
        <f t="shared" si="81"/>
        <v>138833.91373366656</v>
      </c>
      <c r="G381" s="18">
        <f t="shared" si="82"/>
        <v>0.008494339435876522</v>
      </c>
      <c r="H381" s="19">
        <f>$B$543*G381</f>
        <v>794889.4494546576</v>
      </c>
      <c r="I381" s="20">
        <f t="shared" si="83"/>
        <v>15.27325783648697</v>
      </c>
      <c r="J381" s="20">
        <f t="shared" si="84"/>
        <v>47933.91373366655</v>
      </c>
      <c r="K381" s="20">
        <f t="shared" si="80"/>
        <v>47933.91373366655</v>
      </c>
      <c r="L381" s="20">
        <f t="shared" si="85"/>
        <v>0.012735377097526476</v>
      </c>
      <c r="M381" s="21">
        <f>$F$543*L381</f>
        <v>235781.40316733602</v>
      </c>
      <c r="N381" s="21">
        <f t="shared" si="69"/>
        <v>1030670.8526219936</v>
      </c>
      <c r="O381" s="21">
        <v>1132656.47</v>
      </c>
      <c r="AD381" s="38" t="e">
        <f>#REF!-O381</f>
        <v>#REF!</v>
      </c>
      <c r="AE381" s="68" t="e">
        <f>AD381/#REF!</f>
        <v>#REF!</v>
      </c>
      <c r="AF381" s="69">
        <v>1091892.5130774567</v>
      </c>
      <c r="AG381" s="70" t="e">
        <f>#REF!-AF381</f>
        <v>#REF!</v>
      </c>
      <c r="AH381" s="68" t="e">
        <f>AG381/#REF!</f>
        <v>#REF!</v>
      </c>
      <c r="AI381" s="38" t="e">
        <f>#REF!-#REF!</f>
        <v>#REF!</v>
      </c>
      <c r="AJ381" s="68" t="e">
        <f>AI381/#REF!</f>
        <v>#REF!</v>
      </c>
      <c r="AK381" s="38" t="e">
        <f>#REF!-#REF!</f>
        <v>#REF!</v>
      </c>
      <c r="AL381" s="76" t="e">
        <f>AK381/#REF!</f>
        <v>#REF!</v>
      </c>
    </row>
    <row r="382" spans="1:38" s="39" customFormat="1" ht="12.75">
      <c r="A382" s="15" t="s">
        <v>697</v>
      </c>
      <c r="B382" s="15" t="s">
        <v>698</v>
      </c>
      <c r="C382" s="32">
        <v>2929</v>
      </c>
      <c r="D382" s="44">
        <v>2218413.9</v>
      </c>
      <c r="E382" s="34">
        <v>221900</v>
      </c>
      <c r="F382" s="17">
        <f t="shared" si="81"/>
        <v>29282.26369130239</v>
      </c>
      <c r="G382" s="18">
        <f t="shared" si="82"/>
        <v>0.0017915902574202837</v>
      </c>
      <c r="H382" s="19">
        <f>$B$543*G382</f>
        <v>167654.7310264373</v>
      </c>
      <c r="I382" s="20">
        <f t="shared" si="83"/>
        <v>9.99735872014421</v>
      </c>
      <c r="J382" s="20">
        <f t="shared" si="84"/>
        <v>-7.736308697610834</v>
      </c>
      <c r="K382" s="20">
        <f t="shared" si="80"/>
        <v>0</v>
      </c>
      <c r="L382" s="20">
        <f t="shared" si="85"/>
        <v>0</v>
      </c>
      <c r="M382" s="21">
        <f>$F$543*L382</f>
        <v>0</v>
      </c>
      <c r="N382" s="21">
        <f t="shared" si="69"/>
        <v>167654.7310264373</v>
      </c>
      <c r="O382" s="21">
        <v>204769.76</v>
      </c>
      <c r="AD382" s="38" t="e">
        <f>#REF!-O382</f>
        <v>#REF!</v>
      </c>
      <c r="AE382" s="68" t="e">
        <f>AD382/#REF!</f>
        <v>#REF!</v>
      </c>
      <c r="AF382" s="69">
        <v>201543.03678078746</v>
      </c>
      <c r="AG382" s="70" t="e">
        <f>#REF!-AF382</f>
        <v>#REF!</v>
      </c>
      <c r="AH382" s="68" t="e">
        <f>AG382/#REF!</f>
        <v>#REF!</v>
      </c>
      <c r="AI382" s="38" t="e">
        <f>#REF!-#REF!</f>
        <v>#REF!</v>
      </c>
      <c r="AJ382" s="68" t="e">
        <f>AI382/#REF!</f>
        <v>#REF!</v>
      </c>
      <c r="AK382" s="38" t="e">
        <f>#REF!-#REF!</f>
        <v>#REF!</v>
      </c>
      <c r="AL382" s="76" t="e">
        <f>AK382/#REF!</f>
        <v>#REF!</v>
      </c>
    </row>
    <row r="383" spans="1:38" s="39" customFormat="1" ht="12.75">
      <c r="A383" s="15" t="s">
        <v>699</v>
      </c>
      <c r="B383" s="15" t="s">
        <v>700</v>
      </c>
      <c r="C383" s="32">
        <v>2796</v>
      </c>
      <c r="D383" s="44">
        <v>3034374.82</v>
      </c>
      <c r="E383" s="34">
        <v>260600</v>
      </c>
      <c r="F383" s="17">
        <f t="shared" si="81"/>
        <v>32556.070593706827</v>
      </c>
      <c r="G383" s="18">
        <f t="shared" si="82"/>
        <v>0.001991893096464972</v>
      </c>
      <c r="H383" s="19">
        <f>$B$543*G383</f>
        <v>186398.8152079529</v>
      </c>
      <c r="I383" s="20">
        <f t="shared" si="83"/>
        <v>11.643802072141211</v>
      </c>
      <c r="J383" s="20">
        <f t="shared" si="84"/>
        <v>4596.070593706827</v>
      </c>
      <c r="K383" s="20">
        <f t="shared" si="80"/>
        <v>4596.070593706827</v>
      </c>
      <c r="L383" s="20">
        <f t="shared" si="85"/>
        <v>0.0012211123110650196</v>
      </c>
      <c r="M383" s="21">
        <f>$F$543*L383</f>
        <v>22607.542118539943</v>
      </c>
      <c r="N383" s="21">
        <f t="shared" si="69"/>
        <v>209006.35732649284</v>
      </c>
      <c r="O383" s="21">
        <v>240362.01</v>
      </c>
      <c r="AD383" s="38" t="e">
        <f>#REF!-O383</f>
        <v>#REF!</v>
      </c>
      <c r="AE383" s="68" t="e">
        <f>AD383/#REF!</f>
        <v>#REF!</v>
      </c>
      <c r="AF383" s="69">
        <v>249315.3562689838</v>
      </c>
      <c r="AG383" s="70" t="e">
        <f>#REF!-AF383</f>
        <v>#REF!</v>
      </c>
      <c r="AH383" s="68" t="e">
        <f>AG383/#REF!</f>
        <v>#REF!</v>
      </c>
      <c r="AI383" s="38" t="e">
        <f>#REF!-#REF!</f>
        <v>#REF!</v>
      </c>
      <c r="AJ383" s="68" t="e">
        <f>AI383/#REF!</f>
        <v>#REF!</v>
      </c>
      <c r="AK383" s="38" t="e">
        <f>#REF!-#REF!</f>
        <v>#REF!</v>
      </c>
      <c r="AL383" s="76" t="e">
        <f>AK383/#REF!</f>
        <v>#REF!</v>
      </c>
    </row>
    <row r="384" spans="1:38" s="39" customFormat="1" ht="12.75">
      <c r="A384" s="15" t="s">
        <v>701</v>
      </c>
      <c r="B384" s="15" t="s">
        <v>702</v>
      </c>
      <c r="C384" s="32">
        <v>1082</v>
      </c>
      <c r="D384" s="44">
        <v>2655200.22</v>
      </c>
      <c r="E384" s="34">
        <v>516650</v>
      </c>
      <c r="F384" s="17">
        <f t="shared" si="81"/>
        <v>5560.682547256364</v>
      </c>
      <c r="G384" s="18">
        <f t="shared" si="82"/>
        <v>0.00034022180734717667</v>
      </c>
      <c r="H384" s="19">
        <f>$B$543*G384</f>
        <v>31837.522761622433</v>
      </c>
      <c r="I384" s="20">
        <f t="shared" si="83"/>
        <v>5.139262982676861</v>
      </c>
      <c r="J384" s="20">
        <f t="shared" si="84"/>
        <v>-5259.317452743636</v>
      </c>
      <c r="K384" s="20">
        <f t="shared" si="80"/>
        <v>0</v>
      </c>
      <c r="L384" s="20">
        <f t="shared" si="85"/>
        <v>0</v>
      </c>
      <c r="M384" s="21">
        <f>$F$543*L384</f>
        <v>0</v>
      </c>
      <c r="N384" s="21">
        <f t="shared" si="69"/>
        <v>31837.522761622433</v>
      </c>
      <c r="O384" s="21">
        <v>33686.68</v>
      </c>
      <c r="AD384" s="38" t="e">
        <f>#REF!-O384</f>
        <v>#REF!</v>
      </c>
      <c r="AE384" s="68" t="e">
        <f>AD384/#REF!</f>
        <v>#REF!</v>
      </c>
      <c r="AF384" s="69">
        <v>34327.78907643524</v>
      </c>
      <c r="AG384" s="70" t="e">
        <f>#REF!-AF384</f>
        <v>#REF!</v>
      </c>
      <c r="AH384" s="68" t="e">
        <f>AG384/#REF!</f>
        <v>#REF!</v>
      </c>
      <c r="AI384" s="38" t="e">
        <f>#REF!-#REF!</f>
        <v>#REF!</v>
      </c>
      <c r="AJ384" s="68" t="e">
        <f>AI384/#REF!</f>
        <v>#REF!</v>
      </c>
      <c r="AK384" s="38" t="e">
        <f>#REF!-#REF!</f>
        <v>#REF!</v>
      </c>
      <c r="AL384" s="76" t="e">
        <f>AK384/#REF!</f>
        <v>#REF!</v>
      </c>
    </row>
    <row r="385" spans="1:38" s="39" customFormat="1" ht="12.75">
      <c r="A385" s="15" t="s">
        <v>703</v>
      </c>
      <c r="B385" s="15" t="s">
        <v>704</v>
      </c>
      <c r="C385" s="32">
        <v>2213</v>
      </c>
      <c r="D385" s="44">
        <v>4521984.29</v>
      </c>
      <c r="E385" s="34">
        <v>622900</v>
      </c>
      <c r="F385" s="17">
        <f t="shared" si="81"/>
        <v>16065.421791250603</v>
      </c>
      <c r="G385" s="18">
        <f t="shared" si="82"/>
        <v>0.0009829381179673386</v>
      </c>
      <c r="H385" s="19">
        <f>$B$543*G385</f>
        <v>91982.09529266717</v>
      </c>
      <c r="I385" s="20">
        <f t="shared" si="83"/>
        <v>7.2595670091507465</v>
      </c>
      <c r="J385" s="20">
        <f t="shared" si="84"/>
        <v>-6064.578208749398</v>
      </c>
      <c r="K385" s="20">
        <f t="shared" si="80"/>
        <v>0</v>
      </c>
      <c r="L385" s="20">
        <f t="shared" si="85"/>
        <v>0</v>
      </c>
      <c r="M385" s="21">
        <f>$F$543*L385</f>
        <v>0</v>
      </c>
      <c r="N385" s="21">
        <f t="shared" si="69"/>
        <v>91982.09529266717</v>
      </c>
      <c r="O385" s="21">
        <v>102004.74</v>
      </c>
      <c r="AD385" s="38" t="e">
        <f>#REF!-O385</f>
        <v>#REF!</v>
      </c>
      <c r="AE385" s="68" t="e">
        <f>AD385/#REF!</f>
        <v>#REF!</v>
      </c>
      <c r="AF385" s="69">
        <v>100033.62743729418</v>
      </c>
      <c r="AG385" s="70" t="e">
        <f>#REF!-AF385</f>
        <v>#REF!</v>
      </c>
      <c r="AH385" s="68" t="e">
        <f>AG385/#REF!</f>
        <v>#REF!</v>
      </c>
      <c r="AI385" s="38" t="e">
        <f>#REF!-#REF!</f>
        <v>#REF!</v>
      </c>
      <c r="AJ385" s="68" t="e">
        <f>AI385/#REF!</f>
        <v>#REF!</v>
      </c>
      <c r="AK385" s="38" t="e">
        <f>#REF!-#REF!</f>
        <v>#REF!</v>
      </c>
      <c r="AL385" s="76" t="e">
        <f>AK385/#REF!</f>
        <v>#REF!</v>
      </c>
    </row>
    <row r="386" spans="1:38" s="39" customFormat="1" ht="12.75">
      <c r="A386" s="15" t="s">
        <v>705</v>
      </c>
      <c r="B386" s="15" t="s">
        <v>706</v>
      </c>
      <c r="C386" s="32">
        <v>3348</v>
      </c>
      <c r="D386" s="44">
        <v>3120446.72</v>
      </c>
      <c r="E386" s="34">
        <v>280200</v>
      </c>
      <c r="F386" s="17">
        <f t="shared" si="81"/>
        <v>37284.99506980728</v>
      </c>
      <c r="G386" s="18">
        <f t="shared" si="82"/>
        <v>0.0022812250657680963</v>
      </c>
      <c r="H386" s="19">
        <f>$B$543*G386</f>
        <v>213474.1318379458</v>
      </c>
      <c r="I386" s="20">
        <f t="shared" si="83"/>
        <v>11.136497930049964</v>
      </c>
      <c r="J386" s="20">
        <f t="shared" si="84"/>
        <v>3804.995069807281</v>
      </c>
      <c r="K386" s="20">
        <f t="shared" si="80"/>
        <v>3804.995069807281</v>
      </c>
      <c r="L386" s="20">
        <f t="shared" si="85"/>
        <v>0.001010934499057817</v>
      </c>
      <c r="M386" s="21">
        <f>$F$543*L386</f>
        <v>18716.332690644496</v>
      </c>
      <c r="N386" s="21">
        <f t="shared" si="69"/>
        <v>232190.4645285903</v>
      </c>
      <c r="O386" s="21">
        <v>311320.42</v>
      </c>
      <c r="AD386" s="38" t="e">
        <f>#REF!-O386</f>
        <v>#REF!</v>
      </c>
      <c r="AE386" s="68" t="e">
        <f>AD386/#REF!</f>
        <v>#REF!</v>
      </c>
      <c r="AF386" s="69">
        <v>276269.5302331692</v>
      </c>
      <c r="AG386" s="70" t="e">
        <f>#REF!-AF386</f>
        <v>#REF!</v>
      </c>
      <c r="AH386" s="68" t="e">
        <f>AG386/#REF!</f>
        <v>#REF!</v>
      </c>
      <c r="AI386" s="38" t="e">
        <f>#REF!-#REF!</f>
        <v>#REF!</v>
      </c>
      <c r="AJ386" s="68" t="e">
        <f>AI386/#REF!</f>
        <v>#REF!</v>
      </c>
      <c r="AK386" s="38" t="e">
        <f>#REF!-#REF!</f>
        <v>#REF!</v>
      </c>
      <c r="AL386" s="76" t="e">
        <f>AK386/#REF!</f>
        <v>#REF!</v>
      </c>
    </row>
    <row r="387" spans="1:38" s="39" customFormat="1" ht="12.75">
      <c r="A387" s="15" t="s">
        <v>707</v>
      </c>
      <c r="B387" s="15" t="s">
        <v>708</v>
      </c>
      <c r="C387" s="32">
        <v>9759</v>
      </c>
      <c r="D387" s="44">
        <v>10717953</v>
      </c>
      <c r="E387" s="34">
        <v>884150</v>
      </c>
      <c r="F387" s="17">
        <f t="shared" si="81"/>
        <v>118301.76251427925</v>
      </c>
      <c r="G387" s="18">
        <f t="shared" si="82"/>
        <v>0.007238111349266522</v>
      </c>
      <c r="H387" s="19">
        <f>$B$543*G387</f>
        <v>677333.2274914297</v>
      </c>
      <c r="I387" s="20">
        <f t="shared" si="83"/>
        <v>12.122324266244416</v>
      </c>
      <c r="J387" s="20">
        <f t="shared" si="84"/>
        <v>20711.762514279253</v>
      </c>
      <c r="K387" s="20">
        <f t="shared" si="80"/>
        <v>20711.762514279253</v>
      </c>
      <c r="L387" s="20">
        <f t="shared" si="85"/>
        <v>0.005502828486723339</v>
      </c>
      <c r="M387" s="21">
        <f>$F$543*L387</f>
        <v>101878.77532427499</v>
      </c>
      <c r="N387" s="21">
        <f t="shared" si="69"/>
        <v>779212.0028157047</v>
      </c>
      <c r="O387" s="21">
        <v>944783.5</v>
      </c>
      <c r="AD387" s="38" t="e">
        <f>#REF!-O387</f>
        <v>#REF!</v>
      </c>
      <c r="AE387" s="68" t="e">
        <f>AD387/#REF!</f>
        <v>#REF!</v>
      </c>
      <c r="AF387" s="69">
        <v>971671.9612258769</v>
      </c>
      <c r="AG387" s="70" t="e">
        <f>#REF!-AF387</f>
        <v>#REF!</v>
      </c>
      <c r="AH387" s="68" t="e">
        <f>AG387/#REF!</f>
        <v>#REF!</v>
      </c>
      <c r="AI387" s="38" t="e">
        <f>#REF!-#REF!</f>
        <v>#REF!</v>
      </c>
      <c r="AJ387" s="68" t="e">
        <f>AI387/#REF!</f>
        <v>#REF!</v>
      </c>
      <c r="AK387" s="38" t="e">
        <f>#REF!-#REF!</f>
        <v>#REF!</v>
      </c>
      <c r="AL387" s="76" t="e">
        <f>AK387/#REF!</f>
        <v>#REF!</v>
      </c>
    </row>
    <row r="388" spans="1:38" s="39" customFormat="1" ht="12.75">
      <c r="A388" s="15" t="s">
        <v>709</v>
      </c>
      <c r="B388" s="15" t="s">
        <v>710</v>
      </c>
      <c r="C388" s="32">
        <v>1832</v>
      </c>
      <c r="D388" s="44">
        <v>3035468</v>
      </c>
      <c r="E388" s="34">
        <v>351700</v>
      </c>
      <c r="F388" s="17">
        <f t="shared" si="81"/>
        <v>15811.707068524312</v>
      </c>
      <c r="G388" s="18">
        <f t="shared" si="82"/>
        <v>0.0009674149729607752</v>
      </c>
      <c r="H388" s="19">
        <f>$B$543*G388</f>
        <v>90529.45918350058</v>
      </c>
      <c r="I388" s="20">
        <f t="shared" si="83"/>
        <v>8.630844469718511</v>
      </c>
      <c r="J388" s="20">
        <f t="shared" si="84"/>
        <v>-2508.292931475688</v>
      </c>
      <c r="K388" s="20">
        <f t="shared" si="80"/>
        <v>0</v>
      </c>
      <c r="L388" s="20">
        <f t="shared" si="85"/>
        <v>0</v>
      </c>
      <c r="M388" s="21">
        <f>$F$543*L388</f>
        <v>0</v>
      </c>
      <c r="N388" s="21">
        <f t="shared" si="69"/>
        <v>90529.45918350058</v>
      </c>
      <c r="O388" s="21">
        <v>105055.89</v>
      </c>
      <c r="AD388" s="38" t="e">
        <f>#REF!-O388</f>
        <v>#REF!</v>
      </c>
      <c r="AE388" s="68" t="e">
        <f>AD388/#REF!</f>
        <v>#REF!</v>
      </c>
      <c r="AF388" s="69">
        <v>100954.5951944137</v>
      </c>
      <c r="AG388" s="70" t="e">
        <f>#REF!-AF388</f>
        <v>#REF!</v>
      </c>
      <c r="AH388" s="68" t="e">
        <f>AG388/#REF!</f>
        <v>#REF!</v>
      </c>
      <c r="AI388" s="38" t="e">
        <f>#REF!-#REF!</f>
        <v>#REF!</v>
      </c>
      <c r="AJ388" s="68" t="e">
        <f>AI388/#REF!</f>
        <v>#REF!</v>
      </c>
      <c r="AK388" s="38" t="e">
        <f>#REF!-#REF!</f>
        <v>#REF!</v>
      </c>
      <c r="AL388" s="76" t="e">
        <f>AK388/#REF!</f>
        <v>#REF!</v>
      </c>
    </row>
    <row r="389" spans="1:38" s="39" customFormat="1" ht="12.75">
      <c r="A389" s="15" t="s">
        <v>711</v>
      </c>
      <c r="B389" s="15" t="s">
        <v>712</v>
      </c>
      <c r="C389" s="32">
        <v>2898</v>
      </c>
      <c r="D389" s="44">
        <v>3813638.23</v>
      </c>
      <c r="E389" s="34">
        <v>379300</v>
      </c>
      <c r="F389" s="17">
        <f t="shared" si="81"/>
        <v>29137.68413008173</v>
      </c>
      <c r="G389" s="18">
        <f t="shared" si="82"/>
        <v>0.001782744379381764</v>
      </c>
      <c r="H389" s="19">
        <f>$B$543*G389</f>
        <v>166826.94504295237</v>
      </c>
      <c r="I389" s="20">
        <f t="shared" si="83"/>
        <v>10.054411363037174</v>
      </c>
      <c r="J389" s="20">
        <f t="shared" si="84"/>
        <v>157.68413008172922</v>
      </c>
      <c r="K389" s="20">
        <f t="shared" si="80"/>
        <v>157.68413008172922</v>
      </c>
      <c r="L389" s="20">
        <f t="shared" si="85"/>
        <v>4.1894489776990546E-05</v>
      </c>
      <c r="M389" s="21">
        <f>$F$543*L389</f>
        <v>775.6300821682763</v>
      </c>
      <c r="N389" s="21">
        <f t="shared" si="69"/>
        <v>167602.57512512064</v>
      </c>
      <c r="O389" s="21">
        <v>195735.58</v>
      </c>
      <c r="AD389" s="38" t="e">
        <f>#REF!-O389</f>
        <v>#REF!</v>
      </c>
      <c r="AE389" s="68" t="e">
        <f>AD389/#REF!</f>
        <v>#REF!</v>
      </c>
      <c r="AF389" s="69">
        <v>209940.22322340173</v>
      </c>
      <c r="AG389" s="70" t="e">
        <f>#REF!-AF389</f>
        <v>#REF!</v>
      </c>
      <c r="AH389" s="68" t="e">
        <f>AG389/#REF!</f>
        <v>#REF!</v>
      </c>
      <c r="AI389" s="38" t="e">
        <f>#REF!-#REF!</f>
        <v>#REF!</v>
      </c>
      <c r="AJ389" s="68" t="e">
        <f>AI389/#REF!</f>
        <v>#REF!</v>
      </c>
      <c r="AK389" s="38" t="e">
        <f>#REF!-#REF!</f>
        <v>#REF!</v>
      </c>
      <c r="AL389" s="76" t="e">
        <f>AK389/#REF!</f>
        <v>#REF!</v>
      </c>
    </row>
    <row r="390" spans="1:38" s="39" customFormat="1" ht="12.75">
      <c r="A390" s="15"/>
      <c r="B390" s="15"/>
      <c r="C390" s="27"/>
      <c r="D390" s="29"/>
      <c r="E390" s="16"/>
      <c r="F390" s="17"/>
      <c r="G390" s="18"/>
      <c r="H390" s="19">
        <f>$B$543*G390</f>
        <v>0</v>
      </c>
      <c r="I390" s="20"/>
      <c r="J390" s="20"/>
      <c r="K390" s="20">
        <f t="shared" si="80"/>
        <v>0</v>
      </c>
      <c r="L390" s="20"/>
      <c r="M390" s="21">
        <f>$F$543*L390</f>
        <v>0</v>
      </c>
      <c r="N390" s="21">
        <f t="shared" si="69"/>
        <v>0</v>
      </c>
      <c r="O390" s="21"/>
      <c r="AD390" s="38" t="e">
        <f>#REF!-O390</f>
        <v>#REF!</v>
      </c>
      <c r="AE390" s="68" t="e">
        <f>AD390/#REF!</f>
        <v>#REF!</v>
      </c>
      <c r="AF390" s="69"/>
      <c r="AG390" s="70" t="e">
        <f>#REF!-AF390</f>
        <v>#REF!</v>
      </c>
      <c r="AH390" s="68" t="e">
        <f>AG390/#REF!</f>
        <v>#REF!</v>
      </c>
      <c r="AI390" s="38" t="e">
        <f>#REF!-#REF!</f>
        <v>#REF!</v>
      </c>
      <c r="AJ390" s="68"/>
      <c r="AK390" s="38" t="e">
        <f>#REF!-#REF!</f>
        <v>#REF!</v>
      </c>
      <c r="AL390" s="76" t="e">
        <f>AK390/#REF!</f>
        <v>#REF!</v>
      </c>
    </row>
    <row r="391" spans="1:38" s="39" customFormat="1" ht="12.75">
      <c r="A391" s="2" t="s">
        <v>999</v>
      </c>
      <c r="B391" s="15"/>
      <c r="C391" s="15"/>
      <c r="D391" s="16"/>
      <c r="E391" s="16"/>
      <c r="F391" s="17"/>
      <c r="G391" s="18"/>
      <c r="H391" s="19">
        <f>$B$543*G391</f>
        <v>0</v>
      </c>
      <c r="I391" s="20"/>
      <c r="J391" s="20"/>
      <c r="K391" s="20">
        <f t="shared" si="80"/>
        <v>0</v>
      </c>
      <c r="L391" s="20"/>
      <c r="M391" s="21">
        <f>$F$543*L391</f>
        <v>0</v>
      </c>
      <c r="N391" s="21">
        <f t="shared" si="69"/>
        <v>0</v>
      </c>
      <c r="O391" s="21"/>
      <c r="AD391" s="38" t="e">
        <f>#REF!-O391</f>
        <v>#REF!</v>
      </c>
      <c r="AE391" s="68" t="e">
        <f>AD391/#REF!</f>
        <v>#REF!</v>
      </c>
      <c r="AF391" s="69"/>
      <c r="AG391" s="70" t="e">
        <f>#REF!-AF391</f>
        <v>#REF!</v>
      </c>
      <c r="AH391" s="68" t="e">
        <f>AG391/#REF!</f>
        <v>#REF!</v>
      </c>
      <c r="AI391" s="38" t="e">
        <f>#REF!-#REF!</f>
        <v>#REF!</v>
      </c>
      <c r="AJ391" s="68"/>
      <c r="AK391" s="38" t="e">
        <f>#REF!-#REF!</f>
        <v>#REF!</v>
      </c>
      <c r="AL391" s="76" t="e">
        <f>AK391/#REF!</f>
        <v>#REF!</v>
      </c>
    </row>
    <row r="392" spans="1:38" s="39" customFormat="1" ht="12.75">
      <c r="A392" s="15" t="s">
        <v>713</v>
      </c>
      <c r="B392" s="15" t="s">
        <v>714</v>
      </c>
      <c r="C392" s="32">
        <v>2540</v>
      </c>
      <c r="D392" s="44">
        <v>1727822.46</v>
      </c>
      <c r="E392" s="34">
        <v>120100</v>
      </c>
      <c r="F392" s="17">
        <f aca="true" t="shared" si="86" ref="F392:F424">D392/E392*C392</f>
        <v>36541.79057785179</v>
      </c>
      <c r="G392" s="18">
        <f aca="true" t="shared" si="87" ref="G392:G424">F392/$F$533</f>
        <v>0.002235753242240534</v>
      </c>
      <c r="H392" s="19">
        <f>$B$543*G392</f>
        <v>209218.93659382104</v>
      </c>
      <c r="I392" s="20">
        <f aca="true" t="shared" si="88" ref="I392:I424">D392/E392</f>
        <v>14.386531723563696</v>
      </c>
      <c r="J392" s="20">
        <f aca="true" t="shared" si="89" ref="J392:J424">(I392-10)*C392</f>
        <v>11141.790577851787</v>
      </c>
      <c r="K392" s="20">
        <f t="shared" si="80"/>
        <v>11141.790577851787</v>
      </c>
      <c r="L392" s="20">
        <f aca="true" t="shared" si="90" ref="L392:L424">K392/$K$533</f>
        <v>0.0029602194667227755</v>
      </c>
      <c r="M392" s="21">
        <f>$F$543*L392</f>
        <v>54805.18513132376</v>
      </c>
      <c r="N392" s="21">
        <f aca="true" t="shared" si="91" ref="N392:N455">H392+M392</f>
        <v>264024.1217251448</v>
      </c>
      <c r="O392" s="21">
        <v>381029.08</v>
      </c>
      <c r="AD392" s="38" t="e">
        <f>#REF!-O392</f>
        <v>#REF!</v>
      </c>
      <c r="AE392" s="68" t="e">
        <f>AD392/#REF!</f>
        <v>#REF!</v>
      </c>
      <c r="AF392" s="69">
        <v>360222.99483091175</v>
      </c>
      <c r="AG392" s="70" t="e">
        <f>#REF!-AF392</f>
        <v>#REF!</v>
      </c>
      <c r="AH392" s="68" t="e">
        <f>AG392/#REF!</f>
        <v>#REF!</v>
      </c>
      <c r="AI392" s="38" t="e">
        <f>#REF!-#REF!</f>
        <v>#REF!</v>
      </c>
      <c r="AJ392" s="68" t="e">
        <f>AI392/#REF!</f>
        <v>#REF!</v>
      </c>
      <c r="AK392" s="38" t="e">
        <f>#REF!-#REF!</f>
        <v>#REF!</v>
      </c>
      <c r="AL392" s="76" t="e">
        <f>AK392/#REF!</f>
        <v>#REF!</v>
      </c>
    </row>
    <row r="393" spans="1:38" s="39" customFormat="1" ht="12.75">
      <c r="A393" s="15" t="s">
        <v>715</v>
      </c>
      <c r="B393" s="15" t="s">
        <v>716</v>
      </c>
      <c r="C393" s="32">
        <v>857</v>
      </c>
      <c r="D393" s="44">
        <v>625348.12</v>
      </c>
      <c r="E393" s="34">
        <v>54400</v>
      </c>
      <c r="F393" s="17">
        <f t="shared" si="86"/>
        <v>9851.531963970587</v>
      </c>
      <c r="G393" s="18">
        <f t="shared" si="87"/>
        <v>0.0006027508280569411</v>
      </c>
      <c r="H393" s="19">
        <f>$B$543*G393</f>
        <v>56404.653650749824</v>
      </c>
      <c r="I393" s="20">
        <f t="shared" si="88"/>
        <v>11.495369852941176</v>
      </c>
      <c r="J393" s="20">
        <f t="shared" si="89"/>
        <v>1281.5319639705874</v>
      </c>
      <c r="K393" s="20">
        <f t="shared" si="80"/>
        <v>1281.5319639705874</v>
      </c>
      <c r="L393" s="20">
        <f t="shared" si="90"/>
        <v>0.0003404852963682825</v>
      </c>
      <c r="M393" s="21">
        <f>$F$543*L393</f>
        <v>6303.708191817287</v>
      </c>
      <c r="N393" s="21">
        <f t="shared" si="91"/>
        <v>62708.36184256711</v>
      </c>
      <c r="O393" s="21">
        <v>80142.93</v>
      </c>
      <c r="AD393" s="38" t="e">
        <f>#REF!-O393</f>
        <v>#REF!</v>
      </c>
      <c r="AE393" s="68" t="e">
        <f>AD393/#REF!</f>
        <v>#REF!</v>
      </c>
      <c r="AF393" s="69">
        <v>79168.65845704825</v>
      </c>
      <c r="AG393" s="70" t="e">
        <f>#REF!-AF393</f>
        <v>#REF!</v>
      </c>
      <c r="AH393" s="68" t="e">
        <f>AG393/#REF!</f>
        <v>#REF!</v>
      </c>
      <c r="AI393" s="38" t="e">
        <f>#REF!-#REF!</f>
        <v>#REF!</v>
      </c>
      <c r="AJ393" s="68" t="e">
        <f>AI393/#REF!</f>
        <v>#REF!</v>
      </c>
      <c r="AK393" s="38" t="e">
        <f>#REF!-#REF!</f>
        <v>#REF!</v>
      </c>
      <c r="AL393" s="76" t="e">
        <f>AK393/#REF!</f>
        <v>#REF!</v>
      </c>
    </row>
    <row r="394" spans="1:38" s="39" customFormat="1" ht="12.75">
      <c r="A394" s="15" t="s">
        <v>717</v>
      </c>
      <c r="B394" s="15" t="s">
        <v>718</v>
      </c>
      <c r="C394" s="32">
        <v>945</v>
      </c>
      <c r="D394" s="44">
        <v>900498.26</v>
      </c>
      <c r="E394" s="34">
        <v>51850</v>
      </c>
      <c r="F394" s="17">
        <f t="shared" si="86"/>
        <v>16412.16693731919</v>
      </c>
      <c r="G394" s="18">
        <f t="shared" si="87"/>
        <v>0.0010041531863122348</v>
      </c>
      <c r="H394" s="19">
        <f>$B$543*G394</f>
        <v>93967.37432750213</v>
      </c>
      <c r="I394" s="20">
        <f t="shared" si="88"/>
        <v>17.367372420443587</v>
      </c>
      <c r="J394" s="20">
        <f t="shared" si="89"/>
        <v>6962.16693731919</v>
      </c>
      <c r="K394" s="20">
        <f t="shared" si="80"/>
        <v>6962.16693731919</v>
      </c>
      <c r="L394" s="20">
        <f t="shared" si="90"/>
        <v>0.0018497513442224125</v>
      </c>
      <c r="M394" s="21">
        <f>$F$543*L394</f>
        <v>34246.0976311518</v>
      </c>
      <c r="N394" s="21">
        <f t="shared" si="91"/>
        <v>128213.47195865393</v>
      </c>
      <c r="O394" s="21">
        <v>165223.83</v>
      </c>
      <c r="AD394" s="38" t="e">
        <f>#REF!-O394</f>
        <v>#REF!</v>
      </c>
      <c r="AE394" s="68" t="e">
        <f>AD394/#REF!</f>
        <v>#REF!</v>
      </c>
      <c r="AF394" s="69">
        <v>158182.39495267242</v>
      </c>
      <c r="AG394" s="70" t="e">
        <f>#REF!-AF394</f>
        <v>#REF!</v>
      </c>
      <c r="AH394" s="68" t="e">
        <f>AG394/#REF!</f>
        <v>#REF!</v>
      </c>
      <c r="AI394" s="38" t="e">
        <f>#REF!-#REF!</f>
        <v>#REF!</v>
      </c>
      <c r="AJ394" s="68" t="e">
        <f>AI394/#REF!</f>
        <v>#REF!</v>
      </c>
      <c r="AK394" s="38" t="e">
        <f>#REF!-#REF!</f>
        <v>#REF!</v>
      </c>
      <c r="AL394" s="76" t="e">
        <f>AK394/#REF!</f>
        <v>#REF!</v>
      </c>
    </row>
    <row r="395" spans="1:38" s="39" customFormat="1" ht="12.75">
      <c r="A395" s="15" t="s">
        <v>719</v>
      </c>
      <c r="B395" s="15" t="s">
        <v>720</v>
      </c>
      <c r="C395" s="32">
        <v>85</v>
      </c>
      <c r="D395" s="44">
        <v>120095.81</v>
      </c>
      <c r="E395" s="34">
        <v>10400</v>
      </c>
      <c r="F395" s="17">
        <f t="shared" si="86"/>
        <v>981.5522932692307</v>
      </c>
      <c r="G395" s="18">
        <f t="shared" si="87"/>
        <v>6.005476708728717E-05</v>
      </c>
      <c r="H395" s="19">
        <f>$B$543*G395</f>
        <v>5619.848501170175</v>
      </c>
      <c r="I395" s="20">
        <f t="shared" si="88"/>
        <v>11.547674038461539</v>
      </c>
      <c r="J395" s="20">
        <f t="shared" si="89"/>
        <v>131.55229326923077</v>
      </c>
      <c r="K395" s="20">
        <f t="shared" si="80"/>
        <v>131.55229326923077</v>
      </c>
      <c r="L395" s="20">
        <f t="shared" si="90"/>
        <v>3.495162260559057E-05</v>
      </c>
      <c r="M395" s="21">
        <f>$F$543*L395</f>
        <v>647.0905853680547</v>
      </c>
      <c r="N395" s="21">
        <f t="shared" si="91"/>
        <v>6266.93908653823</v>
      </c>
      <c r="O395" s="21">
        <v>9116.33</v>
      </c>
      <c r="AD395" s="38" t="e">
        <f>#REF!-O395</f>
        <v>#REF!</v>
      </c>
      <c r="AE395" s="68" t="e">
        <f>AD395/#REF!</f>
        <v>#REF!</v>
      </c>
      <c r="AF395" s="69">
        <v>7755.770427607345</v>
      </c>
      <c r="AG395" s="70" t="e">
        <f>#REF!-AF395</f>
        <v>#REF!</v>
      </c>
      <c r="AH395" s="68" t="e">
        <f>AG395/#REF!</f>
        <v>#REF!</v>
      </c>
      <c r="AI395" s="38" t="e">
        <f>#REF!-#REF!</f>
        <v>#REF!</v>
      </c>
      <c r="AJ395" s="68" t="e">
        <f>AI395/#REF!</f>
        <v>#REF!</v>
      </c>
      <c r="AK395" s="38" t="e">
        <f>#REF!-#REF!</f>
        <v>#REF!</v>
      </c>
      <c r="AL395" s="76" t="e">
        <f>AK395/#REF!</f>
        <v>#REF!</v>
      </c>
    </row>
    <row r="396" spans="1:38" s="39" customFormat="1" ht="12.75">
      <c r="A396" s="15" t="s">
        <v>721</v>
      </c>
      <c r="B396" s="15" t="s">
        <v>722</v>
      </c>
      <c r="C396" s="32">
        <v>507</v>
      </c>
      <c r="D396" s="44">
        <v>251372</v>
      </c>
      <c r="E396" s="34">
        <v>23000</v>
      </c>
      <c r="F396" s="17">
        <f t="shared" si="86"/>
        <v>5541.113217391305</v>
      </c>
      <c r="G396" s="18">
        <f t="shared" si="87"/>
        <v>0.0003390244880039697</v>
      </c>
      <c r="H396" s="19">
        <f>$B$543*G396</f>
        <v>31725.47914472581</v>
      </c>
      <c r="I396" s="20">
        <f t="shared" si="88"/>
        <v>10.929217391304348</v>
      </c>
      <c r="J396" s="20">
        <f t="shared" si="89"/>
        <v>471.11321739130466</v>
      </c>
      <c r="K396" s="20">
        <f t="shared" si="80"/>
        <v>471.11321739130466</v>
      </c>
      <c r="L396" s="20">
        <f t="shared" si="90"/>
        <v>0.00012516825795706412</v>
      </c>
      <c r="M396" s="21">
        <f>$F$543*L396</f>
        <v>2317.3516784877675</v>
      </c>
      <c r="N396" s="21">
        <f t="shared" si="91"/>
        <v>34042.830823213575</v>
      </c>
      <c r="O396" s="21">
        <v>48657.76</v>
      </c>
      <c r="AD396" s="38" t="e">
        <f>#REF!-O396</f>
        <v>#REF!</v>
      </c>
      <c r="AE396" s="68" t="e">
        <f>AD396/#REF!</f>
        <v>#REF!</v>
      </c>
      <c r="AF396" s="69">
        <v>42563.060720841786</v>
      </c>
      <c r="AG396" s="70" t="e">
        <f>#REF!-AF396</f>
        <v>#REF!</v>
      </c>
      <c r="AH396" s="68" t="e">
        <f>AG396/#REF!</f>
        <v>#REF!</v>
      </c>
      <c r="AI396" s="38" t="e">
        <f>#REF!-#REF!</f>
        <v>#REF!</v>
      </c>
      <c r="AJ396" s="68" t="e">
        <f>AI396/#REF!</f>
        <v>#REF!</v>
      </c>
      <c r="AK396" s="38" t="e">
        <f>#REF!-#REF!</f>
        <v>#REF!</v>
      </c>
      <c r="AL396" s="76" t="e">
        <f>AK396/#REF!</f>
        <v>#REF!</v>
      </c>
    </row>
    <row r="397" spans="1:38" s="39" customFormat="1" ht="12.75">
      <c r="A397" s="15" t="s">
        <v>723</v>
      </c>
      <c r="B397" s="15" t="s">
        <v>724</v>
      </c>
      <c r="C397" s="32">
        <v>2121</v>
      </c>
      <c r="D397" s="44">
        <v>1187955.96</v>
      </c>
      <c r="E397" s="34">
        <v>104350</v>
      </c>
      <c r="F397" s="17">
        <f t="shared" si="86"/>
        <v>24146.186786391947</v>
      </c>
      <c r="G397" s="18">
        <f t="shared" si="87"/>
        <v>0.0014773472931056074</v>
      </c>
      <c r="H397" s="19">
        <f>$B$543*G397</f>
        <v>138248.27525848302</v>
      </c>
      <c r="I397" s="20">
        <f t="shared" si="88"/>
        <v>11.384340776233827</v>
      </c>
      <c r="J397" s="20">
        <f t="shared" si="89"/>
        <v>2936.186786391948</v>
      </c>
      <c r="K397" s="20">
        <f t="shared" si="80"/>
        <v>2936.186786391948</v>
      </c>
      <c r="L397" s="20">
        <f t="shared" si="90"/>
        <v>0.0007801041692786387</v>
      </c>
      <c r="M397" s="21">
        <f>$F$543*L397</f>
        <v>14442.764767831726</v>
      </c>
      <c r="N397" s="21">
        <f t="shared" si="91"/>
        <v>152691.04002631473</v>
      </c>
      <c r="O397" s="21">
        <v>210730.34</v>
      </c>
      <c r="AD397" s="38" t="e">
        <f>#REF!-O397</f>
        <v>#REF!</v>
      </c>
      <c r="AE397" s="68" t="e">
        <f>AD397/#REF!</f>
        <v>#REF!</v>
      </c>
      <c r="AF397" s="69">
        <v>190863.83011631592</v>
      </c>
      <c r="AG397" s="70" t="e">
        <f>#REF!-AF397</f>
        <v>#REF!</v>
      </c>
      <c r="AH397" s="68" t="e">
        <f>AG397/#REF!</f>
        <v>#REF!</v>
      </c>
      <c r="AI397" s="38" t="e">
        <f>#REF!-#REF!</f>
        <v>#REF!</v>
      </c>
      <c r="AJ397" s="68" t="e">
        <f>AI397/#REF!</f>
        <v>#REF!</v>
      </c>
      <c r="AK397" s="38" t="e">
        <f>#REF!-#REF!</f>
        <v>#REF!</v>
      </c>
      <c r="AL397" s="76" t="e">
        <f>AK397/#REF!</f>
        <v>#REF!</v>
      </c>
    </row>
    <row r="398" spans="1:38" s="39" customFormat="1" ht="12.75">
      <c r="A398" s="15" t="s">
        <v>725</v>
      </c>
      <c r="B398" s="15" t="s">
        <v>726</v>
      </c>
      <c r="C398" s="32">
        <v>106</v>
      </c>
      <c r="D398" s="44">
        <v>195545.84</v>
      </c>
      <c r="E398" s="34">
        <v>26600</v>
      </c>
      <c r="F398" s="17">
        <f t="shared" si="86"/>
        <v>779.2428210526316</v>
      </c>
      <c r="G398" s="18">
        <f t="shared" si="87"/>
        <v>4.7676773253608336E-05</v>
      </c>
      <c r="H398" s="19">
        <f>$B$543*G398</f>
        <v>4461.531626964545</v>
      </c>
      <c r="I398" s="20">
        <f t="shared" si="88"/>
        <v>7.351347368421052</v>
      </c>
      <c r="J398" s="20">
        <f t="shared" si="89"/>
        <v>-280.75717894736846</v>
      </c>
      <c r="K398" s="20">
        <f t="shared" si="80"/>
        <v>0</v>
      </c>
      <c r="L398" s="20">
        <f t="shared" si="90"/>
        <v>0</v>
      </c>
      <c r="M398" s="21">
        <f>$F$543*L398</f>
        <v>0</v>
      </c>
      <c r="N398" s="21">
        <f t="shared" si="91"/>
        <v>4461.531626964545</v>
      </c>
      <c r="O398" s="21">
        <v>4179.68</v>
      </c>
      <c r="AD398" s="38" t="e">
        <f>#REF!-O398</f>
        <v>#REF!</v>
      </c>
      <c r="AE398" s="68" t="e">
        <f>AD398/#REF!</f>
        <v>#REF!</v>
      </c>
      <c r="AF398" s="69">
        <v>5439.539361954742</v>
      </c>
      <c r="AG398" s="70" t="e">
        <f>#REF!-AF398</f>
        <v>#REF!</v>
      </c>
      <c r="AH398" s="68" t="e">
        <f>AG398/#REF!</f>
        <v>#REF!</v>
      </c>
      <c r="AI398" s="38" t="e">
        <f>#REF!-#REF!</f>
        <v>#REF!</v>
      </c>
      <c r="AJ398" s="68" t="e">
        <f>AI398/#REF!</f>
        <v>#REF!</v>
      </c>
      <c r="AK398" s="38" t="e">
        <f>#REF!-#REF!</f>
        <v>#REF!</v>
      </c>
      <c r="AL398" s="76" t="e">
        <f>AK398/#REF!</f>
        <v>#REF!</v>
      </c>
    </row>
    <row r="399" spans="1:38" s="39" customFormat="1" ht="12.75">
      <c r="A399" s="15" t="s">
        <v>727</v>
      </c>
      <c r="B399" s="15" t="s">
        <v>728</v>
      </c>
      <c r="C399" s="32">
        <v>1335</v>
      </c>
      <c r="D399" s="44">
        <v>894984.55</v>
      </c>
      <c r="E399" s="34">
        <v>79750</v>
      </c>
      <c r="F399" s="17">
        <f t="shared" si="86"/>
        <v>14981.873031347963</v>
      </c>
      <c r="G399" s="18">
        <f t="shared" si="87"/>
        <v>0.0009166428539759139</v>
      </c>
      <c r="H399" s="19">
        <f>$B$543*G399</f>
        <v>85778.26905127364</v>
      </c>
      <c r="I399" s="20">
        <f t="shared" si="88"/>
        <v>11.222376802507837</v>
      </c>
      <c r="J399" s="20">
        <f t="shared" si="89"/>
        <v>1631.873031347962</v>
      </c>
      <c r="K399" s="20">
        <f t="shared" si="80"/>
        <v>1631.873031347962</v>
      </c>
      <c r="L399" s="20">
        <f t="shared" si="90"/>
        <v>0.0004335660665009139</v>
      </c>
      <c r="M399" s="21">
        <f>$F$543*L399</f>
        <v>8026.995568524073</v>
      </c>
      <c r="N399" s="21">
        <f t="shared" si="91"/>
        <v>93805.26461979772</v>
      </c>
      <c r="O399" s="21">
        <v>109334.99</v>
      </c>
      <c r="AD399" s="38" t="e">
        <f>#REF!-O399</f>
        <v>#REF!</v>
      </c>
      <c r="AE399" s="68" t="e">
        <f>AD399/#REF!</f>
        <v>#REF!</v>
      </c>
      <c r="AF399" s="69">
        <v>117031.87751969085</v>
      </c>
      <c r="AG399" s="70" t="e">
        <f>#REF!-AF399</f>
        <v>#REF!</v>
      </c>
      <c r="AH399" s="68" t="e">
        <f>AG399/#REF!</f>
        <v>#REF!</v>
      </c>
      <c r="AI399" s="38" t="e">
        <f>#REF!-#REF!</f>
        <v>#REF!</v>
      </c>
      <c r="AJ399" s="68" t="e">
        <f>AI399/#REF!</f>
        <v>#REF!</v>
      </c>
      <c r="AK399" s="38" t="e">
        <f>#REF!-#REF!</f>
        <v>#REF!</v>
      </c>
      <c r="AL399" s="76" t="e">
        <f>AK399/#REF!</f>
        <v>#REF!</v>
      </c>
    </row>
    <row r="400" spans="1:38" s="39" customFormat="1" ht="12.75">
      <c r="A400" s="15" t="s">
        <v>729</v>
      </c>
      <c r="B400" s="15" t="s">
        <v>730</v>
      </c>
      <c r="C400" s="32">
        <v>32</v>
      </c>
      <c r="D400" s="44">
        <v>42526.85</v>
      </c>
      <c r="E400" s="34">
        <v>8150</v>
      </c>
      <c r="F400" s="17">
        <f t="shared" si="86"/>
        <v>166.9765889570552</v>
      </c>
      <c r="G400" s="18">
        <f t="shared" si="87"/>
        <v>1.0216205725979717E-05</v>
      </c>
      <c r="H400" s="19">
        <f>$B$543*G400</f>
        <v>956.0195005559682</v>
      </c>
      <c r="I400" s="20">
        <f t="shared" si="88"/>
        <v>5.218018404907975</v>
      </c>
      <c r="J400" s="20">
        <f t="shared" si="89"/>
        <v>-153.0234110429448</v>
      </c>
      <c r="K400" s="20">
        <f t="shared" si="80"/>
        <v>0</v>
      </c>
      <c r="L400" s="20">
        <f t="shared" si="90"/>
        <v>0</v>
      </c>
      <c r="M400" s="21">
        <f>$F$543*L400</f>
        <v>0</v>
      </c>
      <c r="N400" s="21">
        <f t="shared" si="91"/>
        <v>956.0195005559682</v>
      </c>
      <c r="O400" s="21">
        <v>995.84</v>
      </c>
      <c r="AD400" s="38" t="e">
        <f>#REF!-O400</f>
        <v>#REF!</v>
      </c>
      <c r="AE400" s="68" t="e">
        <f>AD400/#REF!</f>
        <v>#REF!</v>
      </c>
      <c r="AF400" s="69">
        <v>1091.7191155001553</v>
      </c>
      <c r="AG400" s="70" t="e">
        <f>#REF!-AF400</f>
        <v>#REF!</v>
      </c>
      <c r="AH400" s="68" t="e">
        <f>AG400/#REF!</f>
        <v>#REF!</v>
      </c>
      <c r="AI400" s="38" t="e">
        <f>#REF!-#REF!</f>
        <v>#REF!</v>
      </c>
      <c r="AJ400" s="68" t="e">
        <f>AI400/#REF!</f>
        <v>#REF!</v>
      </c>
      <c r="AK400" s="38" t="e">
        <f>#REF!-#REF!</f>
        <v>#REF!</v>
      </c>
      <c r="AL400" s="76" t="e">
        <f>AK400/#REF!</f>
        <v>#REF!</v>
      </c>
    </row>
    <row r="401" spans="1:38" s="39" customFormat="1" ht="12.75">
      <c r="A401" s="15" t="s">
        <v>731</v>
      </c>
      <c r="B401" s="15" t="s">
        <v>732</v>
      </c>
      <c r="C401" s="32">
        <v>869</v>
      </c>
      <c r="D401" s="44">
        <v>535323.13</v>
      </c>
      <c r="E401" s="34">
        <v>50700</v>
      </c>
      <c r="F401" s="17">
        <f t="shared" si="86"/>
        <v>9175.459565483236</v>
      </c>
      <c r="G401" s="18">
        <f t="shared" si="87"/>
        <v>0.0005613863783952001</v>
      </c>
      <c r="H401" s="19">
        <f>$B$543*G401</f>
        <v>52533.82121382787</v>
      </c>
      <c r="I401" s="20">
        <f t="shared" si="88"/>
        <v>10.558641617357003</v>
      </c>
      <c r="J401" s="20">
        <f t="shared" si="89"/>
        <v>485.4595654832352</v>
      </c>
      <c r="K401" s="20">
        <f t="shared" si="80"/>
        <v>485.4595654832352</v>
      </c>
      <c r="L401" s="20">
        <f t="shared" si="90"/>
        <v>0.00012897988397905512</v>
      </c>
      <c r="M401" s="21">
        <f>$F$543*L401</f>
        <v>2387.9197130996927</v>
      </c>
      <c r="N401" s="21">
        <f t="shared" si="91"/>
        <v>54921.74092692756</v>
      </c>
      <c r="O401" s="21">
        <v>68516.95</v>
      </c>
      <c r="AD401" s="38" t="e">
        <f>#REF!-O401</f>
        <v>#REF!</v>
      </c>
      <c r="AE401" s="68" t="e">
        <f>AD401/#REF!</f>
        <v>#REF!</v>
      </c>
      <c r="AF401" s="69">
        <v>68206.9188182899</v>
      </c>
      <c r="AG401" s="70" t="e">
        <f>#REF!-AF401</f>
        <v>#REF!</v>
      </c>
      <c r="AH401" s="68" t="e">
        <f>AG401/#REF!</f>
        <v>#REF!</v>
      </c>
      <c r="AI401" s="38" t="e">
        <f>#REF!-#REF!</f>
        <v>#REF!</v>
      </c>
      <c r="AJ401" s="68" t="e">
        <f>AI401/#REF!</f>
        <v>#REF!</v>
      </c>
      <c r="AK401" s="38" t="e">
        <f>#REF!-#REF!</f>
        <v>#REF!</v>
      </c>
      <c r="AL401" s="76" t="e">
        <f>AK401/#REF!</f>
        <v>#REF!</v>
      </c>
    </row>
    <row r="402" spans="1:38" s="39" customFormat="1" ht="12.75">
      <c r="A402" s="15" t="s">
        <v>733</v>
      </c>
      <c r="B402" s="15" t="s">
        <v>734</v>
      </c>
      <c r="C402" s="32">
        <v>967</v>
      </c>
      <c r="D402" s="44">
        <v>1883633.18</v>
      </c>
      <c r="E402" s="34">
        <v>194300</v>
      </c>
      <c r="F402" s="17">
        <f t="shared" si="86"/>
        <v>9374.540839217705</v>
      </c>
      <c r="G402" s="18">
        <f t="shared" si="87"/>
        <v>0.0005735668598708669</v>
      </c>
      <c r="H402" s="19">
        <f>$B$543*G402</f>
        <v>53673.655133507615</v>
      </c>
      <c r="I402" s="20">
        <f t="shared" si="88"/>
        <v>9.694457951621205</v>
      </c>
      <c r="J402" s="20">
        <f t="shared" si="89"/>
        <v>-295.45916078229493</v>
      </c>
      <c r="K402" s="20">
        <f t="shared" si="80"/>
        <v>0</v>
      </c>
      <c r="L402" s="20">
        <f t="shared" si="90"/>
        <v>0</v>
      </c>
      <c r="M402" s="21">
        <f>$F$543*L402</f>
        <v>0</v>
      </c>
      <c r="N402" s="21">
        <f t="shared" si="91"/>
        <v>53673.655133507615</v>
      </c>
      <c r="O402" s="21">
        <v>55806.88</v>
      </c>
      <c r="AD402" s="38" t="e">
        <f>#REF!-O402</f>
        <v>#REF!</v>
      </c>
      <c r="AE402" s="68" t="e">
        <f>AD402/#REF!</f>
        <v>#REF!</v>
      </c>
      <c r="AF402" s="69">
        <v>60644.96323685395</v>
      </c>
      <c r="AG402" s="70" t="e">
        <f>#REF!-AF402</f>
        <v>#REF!</v>
      </c>
      <c r="AH402" s="68" t="e">
        <f>AG402/#REF!</f>
        <v>#REF!</v>
      </c>
      <c r="AI402" s="38" t="e">
        <f>#REF!-#REF!</f>
        <v>#REF!</v>
      </c>
      <c r="AJ402" s="68" t="e">
        <f>AI402/#REF!</f>
        <v>#REF!</v>
      </c>
      <c r="AK402" s="38" t="e">
        <f>#REF!-#REF!</f>
        <v>#REF!</v>
      </c>
      <c r="AL402" s="76" t="e">
        <f>AK402/#REF!</f>
        <v>#REF!</v>
      </c>
    </row>
    <row r="403" spans="1:38" s="39" customFormat="1" ht="12.75">
      <c r="A403" s="15" t="s">
        <v>735</v>
      </c>
      <c r="B403" s="15" t="s">
        <v>736</v>
      </c>
      <c r="C403" s="32">
        <v>6692</v>
      </c>
      <c r="D403" s="44">
        <v>5117741.86</v>
      </c>
      <c r="E403" s="34">
        <v>366700</v>
      </c>
      <c r="F403" s="17">
        <f t="shared" si="86"/>
        <v>93394.95098751024</v>
      </c>
      <c r="G403" s="18">
        <f t="shared" si="87"/>
        <v>0.005714226401532213</v>
      </c>
      <c r="H403" s="19">
        <f>$B$543*G403</f>
        <v>534730.017873898</v>
      </c>
      <c r="I403" s="20">
        <f t="shared" si="88"/>
        <v>13.95620905372239</v>
      </c>
      <c r="J403" s="20">
        <f t="shared" si="89"/>
        <v>26474.95098751023</v>
      </c>
      <c r="K403" s="20">
        <f t="shared" si="80"/>
        <v>26474.95098751023</v>
      </c>
      <c r="L403" s="20">
        <f t="shared" si="90"/>
        <v>0.007034027856307972</v>
      </c>
      <c r="M403" s="21">
        <f>$F$543*L403</f>
        <v>130227.23592539261</v>
      </c>
      <c r="N403" s="21">
        <f t="shared" si="91"/>
        <v>664957.2537992906</v>
      </c>
      <c r="O403" s="21">
        <v>844306.13</v>
      </c>
      <c r="AD403" s="38" t="e">
        <f>#REF!-O403</f>
        <v>#REF!</v>
      </c>
      <c r="AE403" s="68" t="e">
        <f>AD403/#REF!</f>
        <v>#REF!</v>
      </c>
      <c r="AF403" s="69">
        <v>830753.3957334624</v>
      </c>
      <c r="AG403" s="70" t="e">
        <f>#REF!-AF403</f>
        <v>#REF!</v>
      </c>
      <c r="AH403" s="68" t="e">
        <f>AG403/#REF!</f>
        <v>#REF!</v>
      </c>
      <c r="AI403" s="38" t="e">
        <f>#REF!-#REF!</f>
        <v>#REF!</v>
      </c>
      <c r="AJ403" s="68" t="e">
        <f>AI403/#REF!</f>
        <v>#REF!</v>
      </c>
      <c r="AK403" s="38" t="e">
        <f>#REF!-#REF!</f>
        <v>#REF!</v>
      </c>
      <c r="AL403" s="76" t="e">
        <f>AK403/#REF!</f>
        <v>#REF!</v>
      </c>
    </row>
    <row r="404" spans="1:38" s="39" customFormat="1" ht="12.75">
      <c r="A404" s="15" t="s">
        <v>737</v>
      </c>
      <c r="B404" s="15" t="s">
        <v>738</v>
      </c>
      <c r="C404" s="32">
        <v>949</v>
      </c>
      <c r="D404" s="44">
        <v>534827.6</v>
      </c>
      <c r="E404" s="34">
        <v>50900</v>
      </c>
      <c r="F404" s="17">
        <f t="shared" si="86"/>
        <v>9971.540125736738</v>
      </c>
      <c r="G404" s="18">
        <f t="shared" si="87"/>
        <v>0.0006100933428193847</v>
      </c>
      <c r="H404" s="19">
        <f>$B$543*G404</f>
        <v>57091.75681647458</v>
      </c>
      <c r="I404" s="20">
        <f t="shared" si="88"/>
        <v>10.507418467583497</v>
      </c>
      <c r="J404" s="20">
        <f t="shared" si="89"/>
        <v>481.5401257367384</v>
      </c>
      <c r="K404" s="20">
        <f t="shared" si="80"/>
        <v>481.5401257367384</v>
      </c>
      <c r="L404" s="20">
        <f t="shared" si="90"/>
        <v>0.00012793854311421326</v>
      </c>
      <c r="M404" s="21">
        <f>$F$543*L404</f>
        <v>2368.6404402200865</v>
      </c>
      <c r="N404" s="21">
        <f t="shared" si="91"/>
        <v>59460.39725669467</v>
      </c>
      <c r="O404" s="21">
        <v>94036.17</v>
      </c>
      <c r="AD404" s="38" t="e">
        <f>#REF!-O404</f>
        <v>#REF!</v>
      </c>
      <c r="AE404" s="68" t="e">
        <f>AD404/#REF!</f>
        <v>#REF!</v>
      </c>
      <c r="AF404" s="69">
        <v>83190.97406640902</v>
      </c>
      <c r="AG404" s="70" t="e">
        <f>#REF!-AF404</f>
        <v>#REF!</v>
      </c>
      <c r="AH404" s="68" t="e">
        <f>AG404/#REF!</f>
        <v>#REF!</v>
      </c>
      <c r="AI404" s="38" t="e">
        <f>#REF!-#REF!</f>
        <v>#REF!</v>
      </c>
      <c r="AJ404" s="68" t="e">
        <f>AI404/#REF!</f>
        <v>#REF!</v>
      </c>
      <c r="AK404" s="38" t="e">
        <f>#REF!-#REF!</f>
        <v>#REF!</v>
      </c>
      <c r="AL404" s="76" t="e">
        <f>AK404/#REF!</f>
        <v>#REF!</v>
      </c>
    </row>
    <row r="405" spans="1:38" s="39" customFormat="1" ht="12.75">
      <c r="A405" s="15" t="s">
        <v>739</v>
      </c>
      <c r="B405" s="15" t="s">
        <v>740</v>
      </c>
      <c r="C405" s="32">
        <v>1873</v>
      </c>
      <c r="D405" s="44">
        <v>1555657.4</v>
      </c>
      <c r="E405" s="34">
        <v>131700</v>
      </c>
      <c r="F405" s="17">
        <f t="shared" si="86"/>
        <v>22124.117769172357</v>
      </c>
      <c r="G405" s="18">
        <f t="shared" si="87"/>
        <v>0.0013536301109480658</v>
      </c>
      <c r="H405" s="19">
        <f>$B$543*G405</f>
        <v>126670.97915963198</v>
      </c>
      <c r="I405" s="20">
        <f t="shared" si="88"/>
        <v>11.812129081245253</v>
      </c>
      <c r="J405" s="20">
        <f t="shared" si="89"/>
        <v>3394.1177691723587</v>
      </c>
      <c r="K405" s="20">
        <f t="shared" si="80"/>
        <v>3394.1177691723587</v>
      </c>
      <c r="L405" s="20">
        <f t="shared" si="90"/>
        <v>0.0009017700900451578</v>
      </c>
      <c r="M405" s="21">
        <f>$F$543*L405</f>
        <v>16695.274551899874</v>
      </c>
      <c r="N405" s="21">
        <f t="shared" si="91"/>
        <v>143366.25371153187</v>
      </c>
      <c r="O405" s="21">
        <v>141107.09</v>
      </c>
      <c r="AD405" s="38" t="e">
        <f>#REF!-O405</f>
        <v>#REF!</v>
      </c>
      <c r="AE405" s="68" t="e">
        <f>AD405/#REF!</f>
        <v>#REF!</v>
      </c>
      <c r="AF405" s="69">
        <v>172121.69198299068</v>
      </c>
      <c r="AG405" s="70" t="e">
        <f>#REF!-AF405</f>
        <v>#REF!</v>
      </c>
      <c r="AH405" s="68" t="e">
        <f>AG405/#REF!</f>
        <v>#REF!</v>
      </c>
      <c r="AI405" s="38" t="e">
        <f>#REF!-#REF!</f>
        <v>#REF!</v>
      </c>
      <c r="AJ405" s="68" t="e">
        <f>AI405/#REF!</f>
        <v>#REF!</v>
      </c>
      <c r="AK405" s="38" t="e">
        <f>#REF!-#REF!</f>
        <v>#REF!</v>
      </c>
      <c r="AL405" s="76" t="e">
        <f>AK405/#REF!</f>
        <v>#REF!</v>
      </c>
    </row>
    <row r="406" spans="1:38" s="39" customFormat="1" ht="12.75">
      <c r="A406" s="15" t="s">
        <v>741</v>
      </c>
      <c r="B406" s="15" t="s">
        <v>742</v>
      </c>
      <c r="C406" s="32">
        <v>50</v>
      </c>
      <c r="D406" s="44">
        <v>156780</v>
      </c>
      <c r="E406" s="34">
        <v>8450</v>
      </c>
      <c r="F406" s="17">
        <f t="shared" si="86"/>
        <v>927.6923076923077</v>
      </c>
      <c r="G406" s="18">
        <f t="shared" si="87"/>
        <v>5.675942672556937E-05</v>
      </c>
      <c r="H406" s="19">
        <f>$B$543*G406</f>
        <v>5311.4747534920225</v>
      </c>
      <c r="I406" s="20">
        <f t="shared" si="88"/>
        <v>18.553846153846155</v>
      </c>
      <c r="J406" s="20">
        <f t="shared" si="89"/>
        <v>427.6923076923078</v>
      </c>
      <c r="K406" s="20">
        <f t="shared" si="80"/>
        <v>427.6923076923078</v>
      </c>
      <c r="L406" s="20">
        <f t="shared" si="90"/>
        <v>0.0001136319235361595</v>
      </c>
      <c r="M406" s="21">
        <f>$F$543*L406</f>
        <v>2103.769222598273</v>
      </c>
      <c r="N406" s="21">
        <f t="shared" si="91"/>
        <v>7415.243976090295</v>
      </c>
      <c r="O406" s="21">
        <v>3179.22</v>
      </c>
      <c r="AD406" s="38" t="e">
        <f>#REF!-O406</f>
        <v>#REF!</v>
      </c>
      <c r="AE406" s="68" t="e">
        <f>AD406/#REF!</f>
        <v>#REF!</v>
      </c>
      <c r="AF406" s="69">
        <v>9907.612915351132</v>
      </c>
      <c r="AG406" s="70" t="e">
        <f>#REF!-AF406</f>
        <v>#REF!</v>
      </c>
      <c r="AH406" s="68" t="e">
        <f>AG406/#REF!</f>
        <v>#REF!</v>
      </c>
      <c r="AI406" s="38" t="e">
        <f>#REF!-#REF!</f>
        <v>#REF!</v>
      </c>
      <c r="AJ406" s="68" t="e">
        <f>AI406/#REF!</f>
        <v>#REF!</v>
      </c>
      <c r="AK406" s="38" t="e">
        <f>#REF!-#REF!</f>
        <v>#REF!</v>
      </c>
      <c r="AL406" s="76" t="e">
        <f>AK406/#REF!</f>
        <v>#REF!</v>
      </c>
    </row>
    <row r="407" spans="1:38" s="39" customFormat="1" ht="12.75">
      <c r="A407" s="15" t="s">
        <v>743</v>
      </c>
      <c r="B407" s="15" t="s">
        <v>744</v>
      </c>
      <c r="C407" s="32">
        <v>705</v>
      </c>
      <c r="D407" s="44">
        <v>1047158.6</v>
      </c>
      <c r="E407" s="34">
        <v>75550</v>
      </c>
      <c r="F407" s="17">
        <f t="shared" si="86"/>
        <v>9771.632203838517</v>
      </c>
      <c r="G407" s="18">
        <f t="shared" si="87"/>
        <v>0.0005978622841474976</v>
      </c>
      <c r="H407" s="19">
        <f>$B$543*G407</f>
        <v>55947.189947286286</v>
      </c>
      <c r="I407" s="20">
        <f t="shared" si="88"/>
        <v>13.860471211118464</v>
      </c>
      <c r="J407" s="20">
        <f t="shared" si="89"/>
        <v>2721.632203838517</v>
      </c>
      <c r="K407" s="20">
        <f t="shared" si="80"/>
        <v>2721.632203838517</v>
      </c>
      <c r="L407" s="20">
        <f t="shared" si="90"/>
        <v>0.0007230999878132479</v>
      </c>
      <c r="M407" s="21">
        <f>$F$543*L407</f>
        <v>13387.39547728078</v>
      </c>
      <c r="N407" s="21">
        <f t="shared" si="91"/>
        <v>69334.58542456706</v>
      </c>
      <c r="O407" s="21">
        <v>86853.1</v>
      </c>
      <c r="AD407" s="38" t="e">
        <f>#REF!-O407</f>
        <v>#REF!</v>
      </c>
      <c r="AE407" s="68" t="e">
        <f>AD407/#REF!</f>
        <v>#REF!</v>
      </c>
      <c r="AF407" s="69">
        <v>81184.17868975282</v>
      </c>
      <c r="AG407" s="70" t="e">
        <f>#REF!-AF407</f>
        <v>#REF!</v>
      </c>
      <c r="AH407" s="68" t="e">
        <f>AG407/#REF!</f>
        <v>#REF!</v>
      </c>
      <c r="AI407" s="38" t="e">
        <f>#REF!-#REF!</f>
        <v>#REF!</v>
      </c>
      <c r="AJ407" s="68" t="e">
        <f>AI407/#REF!</f>
        <v>#REF!</v>
      </c>
      <c r="AK407" s="38" t="e">
        <f>#REF!-#REF!</f>
        <v>#REF!</v>
      </c>
      <c r="AL407" s="76" t="e">
        <f>AK407/#REF!</f>
        <v>#REF!</v>
      </c>
    </row>
    <row r="408" spans="1:38" s="39" customFormat="1" ht="12.75">
      <c r="A408" s="15" t="s">
        <v>745</v>
      </c>
      <c r="B408" s="15" t="s">
        <v>746</v>
      </c>
      <c r="C408" s="32">
        <v>4581</v>
      </c>
      <c r="D408" s="44">
        <v>6843528.9</v>
      </c>
      <c r="E408" s="34">
        <v>464350</v>
      </c>
      <c r="F408" s="17">
        <f t="shared" si="86"/>
        <v>67514.17226424035</v>
      </c>
      <c r="G408" s="18">
        <f t="shared" si="87"/>
        <v>0.004130750769187814</v>
      </c>
      <c r="H408" s="19">
        <f>$B$543*G408</f>
        <v>386550.388001452</v>
      </c>
      <c r="I408" s="20">
        <f t="shared" si="88"/>
        <v>14.737867772154626</v>
      </c>
      <c r="J408" s="20">
        <f t="shared" si="89"/>
        <v>21704.172264240344</v>
      </c>
      <c r="K408" s="20">
        <f t="shared" si="80"/>
        <v>21704.172264240344</v>
      </c>
      <c r="L408" s="20">
        <f t="shared" si="90"/>
        <v>0.005766498014549514</v>
      </c>
      <c r="M408" s="21">
        <f>$F$543*L408</f>
        <v>106760.32463115802</v>
      </c>
      <c r="N408" s="21">
        <f t="shared" si="91"/>
        <v>493310.71263261006</v>
      </c>
      <c r="O408" s="21">
        <v>641451.45</v>
      </c>
      <c r="AD408" s="38" t="e">
        <f>#REF!-O408</f>
        <v>#REF!</v>
      </c>
      <c r="AE408" s="68" t="e">
        <f>AD408/#REF!</f>
        <v>#REF!</v>
      </c>
      <c r="AF408" s="69">
        <v>603377.3637864704</v>
      </c>
      <c r="AG408" s="70" t="e">
        <f>#REF!-AF408</f>
        <v>#REF!</v>
      </c>
      <c r="AH408" s="68" t="e">
        <f>AG408/#REF!</f>
        <v>#REF!</v>
      </c>
      <c r="AI408" s="38" t="e">
        <f>#REF!-#REF!</f>
        <v>#REF!</v>
      </c>
      <c r="AJ408" s="68" t="e">
        <f>AI408/#REF!</f>
        <v>#REF!</v>
      </c>
      <c r="AK408" s="38" t="e">
        <f>#REF!-#REF!</f>
        <v>#REF!</v>
      </c>
      <c r="AL408" s="76" t="e">
        <f>AK408/#REF!</f>
        <v>#REF!</v>
      </c>
    </row>
    <row r="409" spans="1:38" s="39" customFormat="1" ht="12.75">
      <c r="A409" s="15" t="s">
        <v>747</v>
      </c>
      <c r="B409" s="15" t="s">
        <v>748</v>
      </c>
      <c r="C409" s="32">
        <v>657</v>
      </c>
      <c r="D409" s="44">
        <v>709292</v>
      </c>
      <c r="E409" s="34">
        <v>54000</v>
      </c>
      <c r="F409" s="17">
        <f t="shared" si="86"/>
        <v>8629.719333333333</v>
      </c>
      <c r="G409" s="18">
        <f t="shared" si="87"/>
        <v>0.0005279961018336081</v>
      </c>
      <c r="H409" s="19">
        <f>$B$543*G409</f>
        <v>49409.20172416136</v>
      </c>
      <c r="I409" s="20">
        <f t="shared" si="88"/>
        <v>13.135037037037037</v>
      </c>
      <c r="J409" s="20">
        <f t="shared" si="89"/>
        <v>2059.7193333333335</v>
      </c>
      <c r="K409" s="20">
        <f t="shared" si="80"/>
        <v>2059.7193333333335</v>
      </c>
      <c r="L409" s="20">
        <f t="shared" si="90"/>
        <v>0.000547238904188251</v>
      </c>
      <c r="M409" s="21">
        <f>$F$543*L409</f>
        <v>10131.522271321022</v>
      </c>
      <c r="N409" s="21">
        <f t="shared" si="91"/>
        <v>59540.72399548238</v>
      </c>
      <c r="O409" s="21">
        <v>75741.34</v>
      </c>
      <c r="AD409" s="38" t="e">
        <f>#REF!-O409</f>
        <v>#REF!</v>
      </c>
      <c r="AE409" s="68" t="e">
        <f>AD409/#REF!</f>
        <v>#REF!</v>
      </c>
      <c r="AF409" s="69">
        <v>78462.6970603997</v>
      </c>
      <c r="AG409" s="70" t="e">
        <f>#REF!-AF409</f>
        <v>#REF!</v>
      </c>
      <c r="AH409" s="68" t="e">
        <f>AG409/#REF!</f>
        <v>#REF!</v>
      </c>
      <c r="AI409" s="38" t="e">
        <f>#REF!-#REF!</f>
        <v>#REF!</v>
      </c>
      <c r="AJ409" s="68" t="e">
        <f>AI409/#REF!</f>
        <v>#REF!</v>
      </c>
      <c r="AK409" s="38" t="e">
        <f>#REF!-#REF!</f>
        <v>#REF!</v>
      </c>
      <c r="AL409" s="76" t="e">
        <f>AK409/#REF!</f>
        <v>#REF!</v>
      </c>
    </row>
    <row r="410" spans="1:38" s="39" customFormat="1" ht="12.75">
      <c r="A410" s="15" t="s">
        <v>749</v>
      </c>
      <c r="B410" s="15" t="s">
        <v>750</v>
      </c>
      <c r="C410" s="32">
        <v>215</v>
      </c>
      <c r="D410" s="44">
        <v>445330.76</v>
      </c>
      <c r="E410" s="34">
        <v>28650</v>
      </c>
      <c r="F410" s="17">
        <f t="shared" si="86"/>
        <v>3341.9236788830717</v>
      </c>
      <c r="G410" s="18">
        <f t="shared" si="87"/>
        <v>0.00020447045922571445</v>
      </c>
      <c r="H410" s="19">
        <f>$B$543*G410</f>
        <v>19134.084762048093</v>
      </c>
      <c r="I410" s="20">
        <f t="shared" si="88"/>
        <v>15.543831064572426</v>
      </c>
      <c r="J410" s="20">
        <f t="shared" si="89"/>
        <v>1191.9236788830717</v>
      </c>
      <c r="K410" s="20">
        <f t="shared" si="80"/>
        <v>1191.9236788830717</v>
      </c>
      <c r="L410" s="20">
        <f t="shared" si="90"/>
        <v>0.0003166776159023612</v>
      </c>
      <c r="M410" s="21">
        <f>$F$543*L410</f>
        <v>5862.935353806485</v>
      </c>
      <c r="N410" s="21">
        <f t="shared" si="91"/>
        <v>24997.02011585458</v>
      </c>
      <c r="O410" s="21">
        <v>17741.18</v>
      </c>
      <c r="AD410" s="38" t="e">
        <f>#REF!-O410</f>
        <v>#REF!</v>
      </c>
      <c r="AE410" s="68" t="e">
        <f>AD410/#REF!</f>
        <v>#REF!</v>
      </c>
      <c r="AF410" s="69">
        <v>31209.743421142208</v>
      </c>
      <c r="AG410" s="70" t="e">
        <f>#REF!-AF410</f>
        <v>#REF!</v>
      </c>
      <c r="AH410" s="68" t="e">
        <f>AG410/#REF!</f>
        <v>#REF!</v>
      </c>
      <c r="AI410" s="38" t="e">
        <f>#REF!-#REF!</f>
        <v>#REF!</v>
      </c>
      <c r="AJ410" s="68" t="e">
        <f>AI410/#REF!</f>
        <v>#REF!</v>
      </c>
      <c r="AK410" s="38" t="e">
        <f>#REF!-#REF!</f>
        <v>#REF!</v>
      </c>
      <c r="AL410" s="76" t="e">
        <f>AK410/#REF!</f>
        <v>#REF!</v>
      </c>
    </row>
    <row r="411" spans="1:38" s="39" customFormat="1" ht="12.75">
      <c r="A411" s="15" t="s">
        <v>751</v>
      </c>
      <c r="B411" s="15" t="s">
        <v>752</v>
      </c>
      <c r="C411" s="32">
        <v>554</v>
      </c>
      <c r="D411" s="44">
        <v>1004296.02</v>
      </c>
      <c r="E411" s="34">
        <v>70450</v>
      </c>
      <c r="F411" s="17">
        <f t="shared" si="86"/>
        <v>7897.515898935415</v>
      </c>
      <c r="G411" s="18">
        <f t="shared" si="87"/>
        <v>0.0004831973610891683</v>
      </c>
      <c r="H411" s="19">
        <f>$B$543*G411</f>
        <v>45216.992708330436</v>
      </c>
      <c r="I411" s="20">
        <f t="shared" si="88"/>
        <v>14.255443860894252</v>
      </c>
      <c r="J411" s="20">
        <f t="shared" si="89"/>
        <v>2357.5158989354154</v>
      </c>
      <c r="K411" s="20">
        <f t="shared" si="80"/>
        <v>2357.5158989354154</v>
      </c>
      <c r="L411" s="20">
        <f t="shared" si="90"/>
        <v>0.000626359327827414</v>
      </c>
      <c r="M411" s="21">
        <f>$F$543*L411</f>
        <v>11596.349293086967</v>
      </c>
      <c r="N411" s="21">
        <f t="shared" si="91"/>
        <v>56813.342001417404</v>
      </c>
      <c r="O411" s="21">
        <v>79272.61</v>
      </c>
      <c r="AD411" s="38" t="e">
        <f>#REF!-O411</f>
        <v>#REF!</v>
      </c>
      <c r="AE411" s="68" t="e">
        <f>AD411/#REF!</f>
        <v>#REF!</v>
      </c>
      <c r="AF411" s="69">
        <v>78364.78107737875</v>
      </c>
      <c r="AG411" s="70" t="e">
        <f>#REF!-AF411</f>
        <v>#REF!</v>
      </c>
      <c r="AH411" s="68" t="e">
        <f>AG411/#REF!</f>
        <v>#REF!</v>
      </c>
      <c r="AI411" s="38" t="e">
        <f>#REF!-#REF!</f>
        <v>#REF!</v>
      </c>
      <c r="AJ411" s="68" t="e">
        <f>AI411/#REF!</f>
        <v>#REF!</v>
      </c>
      <c r="AK411" s="38" t="e">
        <f>#REF!-#REF!</f>
        <v>#REF!</v>
      </c>
      <c r="AL411" s="76" t="e">
        <f>AK411/#REF!</f>
        <v>#REF!</v>
      </c>
    </row>
    <row r="412" spans="1:38" s="39" customFormat="1" ht="12.75">
      <c r="A412" s="15" t="s">
        <v>753</v>
      </c>
      <c r="B412" s="15" t="s">
        <v>754</v>
      </c>
      <c r="C412" s="32">
        <v>791</v>
      </c>
      <c r="D412" s="44">
        <v>849792.76</v>
      </c>
      <c r="E412" s="34">
        <v>62200</v>
      </c>
      <c r="F412" s="17">
        <f t="shared" si="86"/>
        <v>10806.85005080386</v>
      </c>
      <c r="G412" s="18">
        <f t="shared" si="87"/>
        <v>0.0006612004955809806</v>
      </c>
      <c r="H412" s="19">
        <f>$B$543*G412</f>
        <v>61874.29898217603</v>
      </c>
      <c r="I412" s="20">
        <f t="shared" si="88"/>
        <v>13.66226302250804</v>
      </c>
      <c r="J412" s="20">
        <f t="shared" si="89"/>
        <v>2896.850050803859</v>
      </c>
      <c r="K412" s="20">
        <f t="shared" si="80"/>
        <v>2896.850050803859</v>
      </c>
      <c r="L412" s="20">
        <f t="shared" si="90"/>
        <v>0.0007696529433619837</v>
      </c>
      <c r="M412" s="21">
        <f>$F$543*L412</f>
        <v>14249.271894194999</v>
      </c>
      <c r="N412" s="21">
        <f t="shared" si="91"/>
        <v>76123.57087637103</v>
      </c>
      <c r="O412" s="21">
        <v>106067.59</v>
      </c>
      <c r="AD412" s="38" t="e">
        <f>#REF!-O412</f>
        <v>#REF!</v>
      </c>
      <c r="AE412" s="68" t="e">
        <f>AD412/#REF!</f>
        <v>#REF!</v>
      </c>
      <c r="AF412" s="69">
        <v>94506.084641113</v>
      </c>
      <c r="AG412" s="70" t="e">
        <f>#REF!-AF412</f>
        <v>#REF!</v>
      </c>
      <c r="AH412" s="68" t="e">
        <f>AG412/#REF!</f>
        <v>#REF!</v>
      </c>
      <c r="AI412" s="38" t="e">
        <f>#REF!-#REF!</f>
        <v>#REF!</v>
      </c>
      <c r="AJ412" s="68" t="e">
        <f>AI412/#REF!</f>
        <v>#REF!</v>
      </c>
      <c r="AK412" s="38" t="e">
        <f>#REF!-#REF!</f>
        <v>#REF!</v>
      </c>
      <c r="AL412" s="76" t="e">
        <f>AK412/#REF!</f>
        <v>#REF!</v>
      </c>
    </row>
    <row r="413" spans="1:38" s="39" customFormat="1" ht="12.75">
      <c r="A413" s="15" t="s">
        <v>755</v>
      </c>
      <c r="B413" s="15" t="s">
        <v>756</v>
      </c>
      <c r="C413" s="32">
        <v>3288</v>
      </c>
      <c r="D413" s="44">
        <v>2272095.55</v>
      </c>
      <c r="E413" s="34">
        <v>174250</v>
      </c>
      <c r="F413" s="17">
        <f t="shared" si="86"/>
        <v>42873.171698134865</v>
      </c>
      <c r="G413" s="18">
        <f t="shared" si="87"/>
        <v>0.002623129056169944</v>
      </c>
      <c r="H413" s="19">
        <f>$B$543*G413</f>
        <v>245469.0711441158</v>
      </c>
      <c r="I413" s="20">
        <f t="shared" si="88"/>
        <v>13.039285796269727</v>
      </c>
      <c r="J413" s="20">
        <f t="shared" si="89"/>
        <v>9993.171698134862</v>
      </c>
      <c r="K413" s="20">
        <f t="shared" si="80"/>
        <v>9993.171698134862</v>
      </c>
      <c r="L413" s="20">
        <f t="shared" si="90"/>
        <v>0.0026550473362806216</v>
      </c>
      <c r="M413" s="21">
        <f>$F$543*L413</f>
        <v>49155.26109906314</v>
      </c>
      <c r="N413" s="21">
        <f t="shared" si="91"/>
        <v>294624.3322431789</v>
      </c>
      <c r="O413" s="21">
        <v>329335.12</v>
      </c>
      <c r="AD413" s="38" t="e">
        <f>#REF!-O413</f>
        <v>#REF!</v>
      </c>
      <c r="AE413" s="68" t="e">
        <f>AD413/#REF!</f>
        <v>#REF!</v>
      </c>
      <c r="AF413" s="69">
        <v>342760.73640708363</v>
      </c>
      <c r="AG413" s="70" t="e">
        <f>#REF!-AF413</f>
        <v>#REF!</v>
      </c>
      <c r="AH413" s="68" t="e">
        <f>AG413/#REF!</f>
        <v>#REF!</v>
      </c>
      <c r="AI413" s="38" t="e">
        <f>#REF!-#REF!</f>
        <v>#REF!</v>
      </c>
      <c r="AJ413" s="68" t="e">
        <f>AI413/#REF!</f>
        <v>#REF!</v>
      </c>
      <c r="AK413" s="38" t="e">
        <f>#REF!-#REF!</f>
        <v>#REF!</v>
      </c>
      <c r="AL413" s="76" t="e">
        <f>AK413/#REF!</f>
        <v>#REF!</v>
      </c>
    </row>
    <row r="414" spans="1:38" s="39" customFormat="1" ht="12.75">
      <c r="A414" s="15" t="s">
        <v>757</v>
      </c>
      <c r="B414" s="15" t="s">
        <v>758</v>
      </c>
      <c r="C414" s="32">
        <v>2048</v>
      </c>
      <c r="D414" s="44">
        <v>1022994.25</v>
      </c>
      <c r="E414" s="34">
        <v>118600</v>
      </c>
      <c r="F414" s="17">
        <f t="shared" si="86"/>
        <v>17665.19581787521</v>
      </c>
      <c r="G414" s="18">
        <f t="shared" si="87"/>
        <v>0.001080817830765157</v>
      </c>
      <c r="H414" s="19">
        <f>$B$543*G414</f>
        <v>101141.55396581936</v>
      </c>
      <c r="I414" s="20">
        <f t="shared" si="88"/>
        <v>8.62558389544688</v>
      </c>
      <c r="J414" s="20">
        <f t="shared" si="89"/>
        <v>-2814.80418212479</v>
      </c>
      <c r="K414" s="20">
        <f t="shared" si="80"/>
        <v>0</v>
      </c>
      <c r="L414" s="20">
        <f t="shared" si="90"/>
        <v>0</v>
      </c>
      <c r="M414" s="21">
        <f>$F$543*L414</f>
        <v>0</v>
      </c>
      <c r="N414" s="21">
        <f t="shared" si="91"/>
        <v>101141.55396581936</v>
      </c>
      <c r="O414" s="21">
        <v>116809.69</v>
      </c>
      <c r="AD414" s="38" t="e">
        <f>#REF!-O414</f>
        <v>#REF!</v>
      </c>
      <c r="AE414" s="68" t="e">
        <f>AD414/#REF!</f>
        <v>#REF!</v>
      </c>
      <c r="AF414" s="69">
        <v>116115.92556710108</v>
      </c>
      <c r="AG414" s="70" t="e">
        <f>#REF!-AF414</f>
        <v>#REF!</v>
      </c>
      <c r="AH414" s="68" t="e">
        <f>AG414/#REF!</f>
        <v>#REF!</v>
      </c>
      <c r="AI414" s="38" t="e">
        <f>#REF!-#REF!</f>
        <v>#REF!</v>
      </c>
      <c r="AJ414" s="68" t="e">
        <f>AI414/#REF!</f>
        <v>#REF!</v>
      </c>
      <c r="AK414" s="38" t="e">
        <f>#REF!-#REF!</f>
        <v>#REF!</v>
      </c>
      <c r="AL414" s="76" t="e">
        <f>AK414/#REF!</f>
        <v>#REF!</v>
      </c>
    </row>
    <row r="415" spans="1:38" s="39" customFormat="1" ht="12.75">
      <c r="A415" s="15" t="s">
        <v>759</v>
      </c>
      <c r="B415" s="15" t="s">
        <v>760</v>
      </c>
      <c r="C415" s="32">
        <v>4247</v>
      </c>
      <c r="D415" s="44">
        <v>3300259.62</v>
      </c>
      <c r="E415" s="34">
        <v>243150</v>
      </c>
      <c r="F415" s="17">
        <f t="shared" si="86"/>
        <v>57644.26323726095</v>
      </c>
      <c r="G415" s="18">
        <f t="shared" si="87"/>
        <v>0.003526875568801135</v>
      </c>
      <c r="H415" s="19">
        <f>$B$543*G415</f>
        <v>330040.51702227845</v>
      </c>
      <c r="I415" s="20">
        <f t="shared" si="88"/>
        <v>13.572936952498457</v>
      </c>
      <c r="J415" s="20">
        <f t="shared" si="89"/>
        <v>15174.263237260948</v>
      </c>
      <c r="K415" s="20">
        <f t="shared" si="80"/>
        <v>15174.263237260948</v>
      </c>
      <c r="L415" s="20">
        <f t="shared" si="90"/>
        <v>0.00403159161126293</v>
      </c>
      <c r="M415" s="21">
        <f>$F$543*L415</f>
        <v>74640.45389640325</v>
      </c>
      <c r="N415" s="21">
        <f t="shared" si="91"/>
        <v>404680.9709186817</v>
      </c>
      <c r="O415" s="21">
        <v>566199.88</v>
      </c>
      <c r="AD415" s="38" t="e">
        <f>#REF!-O415</f>
        <v>#REF!</v>
      </c>
      <c r="AE415" s="68" t="e">
        <f>AD415/#REF!</f>
        <v>#REF!</v>
      </c>
      <c r="AF415" s="69">
        <v>457155.4958984547</v>
      </c>
      <c r="AG415" s="70" t="e">
        <f>#REF!-AF415</f>
        <v>#REF!</v>
      </c>
      <c r="AH415" s="68" t="e">
        <f>AG415/#REF!</f>
        <v>#REF!</v>
      </c>
      <c r="AI415" s="38" t="e">
        <f>#REF!-#REF!</f>
        <v>#REF!</v>
      </c>
      <c r="AJ415" s="68" t="e">
        <f>AI415/#REF!</f>
        <v>#REF!</v>
      </c>
      <c r="AK415" s="38" t="e">
        <f>#REF!-#REF!</f>
        <v>#REF!</v>
      </c>
      <c r="AL415" s="76" t="e">
        <f>AK415/#REF!</f>
        <v>#REF!</v>
      </c>
    </row>
    <row r="416" spans="1:38" s="39" customFormat="1" ht="12.75">
      <c r="A416" s="15" t="s">
        <v>761</v>
      </c>
      <c r="B416" s="15" t="s">
        <v>762</v>
      </c>
      <c r="C416" s="32">
        <v>74</v>
      </c>
      <c r="D416" s="44">
        <v>679793.35</v>
      </c>
      <c r="E416" s="34">
        <v>70800</v>
      </c>
      <c r="F416" s="17">
        <f t="shared" si="86"/>
        <v>710.5184731638418</v>
      </c>
      <c r="G416" s="18">
        <f t="shared" si="87"/>
        <v>4.347197975051282E-05</v>
      </c>
      <c r="H416" s="19">
        <f>$B$543*G416</f>
        <v>4068.052414369219</v>
      </c>
      <c r="I416" s="20">
        <f t="shared" si="88"/>
        <v>9.601600988700564</v>
      </c>
      <c r="J416" s="20">
        <f t="shared" si="89"/>
        <v>-29.48152683615823</v>
      </c>
      <c r="K416" s="20">
        <f t="shared" si="80"/>
        <v>0</v>
      </c>
      <c r="L416" s="20">
        <f t="shared" si="90"/>
        <v>0</v>
      </c>
      <c r="M416" s="21">
        <f>$F$543*L416</f>
        <v>0</v>
      </c>
      <c r="N416" s="21">
        <f t="shared" si="91"/>
        <v>4068.052414369219</v>
      </c>
      <c r="O416" s="21">
        <v>4900.26</v>
      </c>
      <c r="AD416" s="38" t="e">
        <f>#REF!-O416</f>
        <v>#REF!</v>
      </c>
      <c r="AE416" s="68" t="e">
        <f>AD416/#REF!</f>
        <v>#REF!</v>
      </c>
      <c r="AF416" s="69">
        <v>5596.251069000442</v>
      </c>
      <c r="AG416" s="70" t="e">
        <f>#REF!-AF416</f>
        <v>#REF!</v>
      </c>
      <c r="AH416" s="68" t="e">
        <f>AG416/#REF!</f>
        <v>#REF!</v>
      </c>
      <c r="AI416" s="38" t="e">
        <f>#REF!-#REF!</f>
        <v>#REF!</v>
      </c>
      <c r="AJ416" s="68" t="e">
        <f>AI416/#REF!</f>
        <v>#REF!</v>
      </c>
      <c r="AK416" s="38" t="e">
        <f>#REF!-#REF!</f>
        <v>#REF!</v>
      </c>
      <c r="AL416" s="76" t="e">
        <f>AK416/#REF!</f>
        <v>#REF!</v>
      </c>
    </row>
    <row r="417" spans="1:38" s="39" customFormat="1" ht="12.75">
      <c r="A417" s="15" t="s">
        <v>763</v>
      </c>
      <c r="B417" s="15" t="s">
        <v>764</v>
      </c>
      <c r="C417" s="32">
        <v>470</v>
      </c>
      <c r="D417" s="44">
        <v>322337.99</v>
      </c>
      <c r="E417" s="34">
        <v>34250</v>
      </c>
      <c r="F417" s="17">
        <f t="shared" si="86"/>
        <v>4423.324242335766</v>
      </c>
      <c r="G417" s="18">
        <f t="shared" si="87"/>
        <v>0.00027063428912203904</v>
      </c>
      <c r="H417" s="19">
        <f>$B$543*G417</f>
        <v>25325.611568472923</v>
      </c>
      <c r="I417" s="20">
        <f t="shared" si="88"/>
        <v>9.411328175182481</v>
      </c>
      <c r="J417" s="20">
        <f t="shared" si="89"/>
        <v>-276.67575766423386</v>
      </c>
      <c r="K417" s="20">
        <f t="shared" si="80"/>
        <v>0</v>
      </c>
      <c r="L417" s="20">
        <f t="shared" si="90"/>
        <v>0</v>
      </c>
      <c r="M417" s="21">
        <f>$F$543*L417</f>
        <v>0</v>
      </c>
      <c r="N417" s="21">
        <f t="shared" si="91"/>
        <v>25325.611568472923</v>
      </c>
      <c r="O417" s="21">
        <v>30662.11</v>
      </c>
      <c r="AD417" s="38" t="e">
        <f>#REF!-O417</f>
        <v>#REF!</v>
      </c>
      <c r="AE417" s="68" t="e">
        <f>AD417/#REF!</f>
        <v>#REF!</v>
      </c>
      <c r="AF417" s="69">
        <v>29633.923368260632</v>
      </c>
      <c r="AG417" s="70" t="e">
        <f>#REF!-AF417</f>
        <v>#REF!</v>
      </c>
      <c r="AH417" s="68" t="e">
        <f>AG417/#REF!</f>
        <v>#REF!</v>
      </c>
      <c r="AI417" s="38" t="e">
        <f>#REF!-#REF!</f>
        <v>#REF!</v>
      </c>
      <c r="AJ417" s="68" t="e">
        <f>AI417/#REF!</f>
        <v>#REF!</v>
      </c>
      <c r="AK417" s="38" t="e">
        <f>#REF!-#REF!</f>
        <v>#REF!</v>
      </c>
      <c r="AL417" s="76" t="e">
        <f>AK417/#REF!</f>
        <v>#REF!</v>
      </c>
    </row>
    <row r="418" spans="1:38" s="39" customFormat="1" ht="12.75">
      <c r="A418" s="15" t="s">
        <v>765</v>
      </c>
      <c r="B418" s="15" t="s">
        <v>766</v>
      </c>
      <c r="C418" s="32">
        <v>1863</v>
      </c>
      <c r="D418" s="44">
        <v>1347070.31</v>
      </c>
      <c r="E418" s="34">
        <v>164550</v>
      </c>
      <c r="F418" s="17">
        <f t="shared" si="86"/>
        <v>15251.24270756609</v>
      </c>
      <c r="G418" s="18">
        <f t="shared" si="87"/>
        <v>0.0009331238232289912</v>
      </c>
      <c r="H418" s="19">
        <f>$B$543*G418</f>
        <v>87320.53713167628</v>
      </c>
      <c r="I418" s="20">
        <f t="shared" si="88"/>
        <v>8.18638900030386</v>
      </c>
      <c r="J418" s="20">
        <f t="shared" si="89"/>
        <v>-3378.7572924339083</v>
      </c>
      <c r="K418" s="20">
        <f t="shared" si="80"/>
        <v>0</v>
      </c>
      <c r="L418" s="20">
        <f t="shared" si="90"/>
        <v>0</v>
      </c>
      <c r="M418" s="21">
        <f>$F$543*L418</f>
        <v>0</v>
      </c>
      <c r="N418" s="21">
        <f t="shared" si="91"/>
        <v>87320.53713167628</v>
      </c>
      <c r="O418" s="21">
        <v>100905.86</v>
      </c>
      <c r="AD418" s="38" t="e">
        <f>#REF!-O418</f>
        <v>#REF!</v>
      </c>
      <c r="AE418" s="68" t="e">
        <f>AD418/#REF!</f>
        <v>#REF!</v>
      </c>
      <c r="AF418" s="69">
        <v>102810.53466543304</v>
      </c>
      <c r="AG418" s="70" t="e">
        <f>#REF!-AF418</f>
        <v>#REF!</v>
      </c>
      <c r="AH418" s="68" t="e">
        <f>AG418/#REF!</f>
        <v>#REF!</v>
      </c>
      <c r="AI418" s="38" t="e">
        <f>#REF!-#REF!</f>
        <v>#REF!</v>
      </c>
      <c r="AJ418" s="68" t="e">
        <f>AI418/#REF!</f>
        <v>#REF!</v>
      </c>
      <c r="AK418" s="38" t="e">
        <f>#REF!-#REF!</f>
        <v>#REF!</v>
      </c>
      <c r="AL418" s="76" t="e">
        <f>AK418/#REF!</f>
        <v>#REF!</v>
      </c>
    </row>
    <row r="419" spans="1:38" s="39" customFormat="1" ht="12.75">
      <c r="A419" s="15" t="s">
        <v>767</v>
      </c>
      <c r="B419" s="15" t="s">
        <v>768</v>
      </c>
      <c r="C419" s="32">
        <v>8707</v>
      </c>
      <c r="D419" s="44">
        <v>16333211.399999999</v>
      </c>
      <c r="E419" s="34">
        <v>1084550</v>
      </c>
      <c r="F419" s="17">
        <f t="shared" si="86"/>
        <v>131126.5240512655</v>
      </c>
      <c r="G419" s="18">
        <f t="shared" si="87"/>
        <v>0.008022774654864295</v>
      </c>
      <c r="H419" s="19">
        <f>$B$543*G419</f>
        <v>750761.0187519897</v>
      </c>
      <c r="I419" s="20">
        <f t="shared" si="88"/>
        <v>15.059897100179796</v>
      </c>
      <c r="J419" s="20">
        <f t="shared" si="89"/>
        <v>44056.524051265485</v>
      </c>
      <c r="K419" s="20">
        <f t="shared" si="80"/>
        <v>44056.524051265485</v>
      </c>
      <c r="L419" s="20">
        <f t="shared" si="90"/>
        <v>0.011705208352412018</v>
      </c>
      <c r="M419" s="21">
        <f>$F$543*L419</f>
        <v>216708.9697119186</v>
      </c>
      <c r="N419" s="21">
        <f t="shared" si="91"/>
        <v>967469.9884639083</v>
      </c>
      <c r="O419" s="21">
        <v>1054916.33</v>
      </c>
      <c r="AD419" s="38" t="e">
        <f>#REF!-O419</f>
        <v>#REF!</v>
      </c>
      <c r="AE419" s="68" t="e">
        <f>AD419/#REF!</f>
        <v>#REF!</v>
      </c>
      <c r="AF419" s="69">
        <v>1112590.537581619</v>
      </c>
      <c r="AG419" s="70" t="e">
        <f>#REF!-AF419</f>
        <v>#REF!</v>
      </c>
      <c r="AH419" s="68" t="e">
        <f>AG419/#REF!</f>
        <v>#REF!</v>
      </c>
      <c r="AI419" s="38" t="e">
        <f>#REF!-#REF!</f>
        <v>#REF!</v>
      </c>
      <c r="AJ419" s="68" t="e">
        <f>AI419/#REF!</f>
        <v>#REF!</v>
      </c>
      <c r="AK419" s="38" t="e">
        <f>#REF!-#REF!</f>
        <v>#REF!</v>
      </c>
      <c r="AL419" s="76" t="e">
        <f>AK419/#REF!</f>
        <v>#REF!</v>
      </c>
    </row>
    <row r="420" spans="1:38" s="39" customFormat="1" ht="12.75">
      <c r="A420" s="15" t="s">
        <v>769</v>
      </c>
      <c r="B420" s="15" t="s">
        <v>770</v>
      </c>
      <c r="C420" s="32">
        <v>957</v>
      </c>
      <c r="D420" s="44">
        <v>1317152.78</v>
      </c>
      <c r="E420" s="34">
        <v>104300</v>
      </c>
      <c r="F420" s="17">
        <f t="shared" si="86"/>
        <v>12085.476610354746</v>
      </c>
      <c r="G420" s="18">
        <f t="shared" si="87"/>
        <v>0.0007394312946448728</v>
      </c>
      <c r="H420" s="19">
        <f>$B$543*G420</f>
        <v>69195.03737127931</v>
      </c>
      <c r="I420" s="20">
        <f t="shared" si="88"/>
        <v>12.628502205177373</v>
      </c>
      <c r="J420" s="20">
        <f t="shared" si="89"/>
        <v>2515.476610354746</v>
      </c>
      <c r="K420" s="20">
        <f t="shared" si="80"/>
        <v>2515.476610354746</v>
      </c>
      <c r="L420" s="20">
        <f t="shared" si="90"/>
        <v>0.0006683273014357491</v>
      </c>
      <c r="M420" s="21">
        <f>$F$543*L420</f>
        <v>12373.339847012918</v>
      </c>
      <c r="N420" s="21">
        <f t="shared" si="91"/>
        <v>81568.37721829223</v>
      </c>
      <c r="O420" s="21">
        <v>90493.87</v>
      </c>
      <c r="AD420" s="38" t="e">
        <f>#REF!-O420</f>
        <v>#REF!</v>
      </c>
      <c r="AE420" s="68" t="e">
        <f>AD420/#REF!</f>
        <v>#REF!</v>
      </c>
      <c r="AF420" s="69">
        <v>100138.28434669245</v>
      </c>
      <c r="AG420" s="70" t="e">
        <f>#REF!-AF420</f>
        <v>#REF!</v>
      </c>
      <c r="AH420" s="68" t="e">
        <f>AG420/#REF!</f>
        <v>#REF!</v>
      </c>
      <c r="AI420" s="38" t="e">
        <f>#REF!-#REF!</f>
        <v>#REF!</v>
      </c>
      <c r="AJ420" s="68" t="e">
        <f>AI420/#REF!</f>
        <v>#REF!</v>
      </c>
      <c r="AK420" s="38" t="e">
        <f>#REF!-#REF!</f>
        <v>#REF!</v>
      </c>
      <c r="AL420" s="76" t="e">
        <f>AK420/#REF!</f>
        <v>#REF!</v>
      </c>
    </row>
    <row r="421" spans="1:38" s="39" customFormat="1" ht="12.75">
      <c r="A421" s="15" t="s">
        <v>771</v>
      </c>
      <c r="B421" s="15" t="s">
        <v>772</v>
      </c>
      <c r="C421" s="32">
        <v>992</v>
      </c>
      <c r="D421" s="44">
        <v>991256.07</v>
      </c>
      <c r="E421" s="34">
        <v>79550</v>
      </c>
      <c r="F421" s="17">
        <f t="shared" si="86"/>
        <v>12361.106492017598</v>
      </c>
      <c r="G421" s="18">
        <f t="shared" si="87"/>
        <v>0.0007562952849376638</v>
      </c>
      <c r="H421" s="19">
        <f>$B$543*G421</f>
        <v>70773.14807201587</v>
      </c>
      <c r="I421" s="20">
        <f t="shared" si="88"/>
        <v>12.460792834695159</v>
      </c>
      <c r="J421" s="20">
        <f t="shared" si="89"/>
        <v>2441.1064920175977</v>
      </c>
      <c r="K421" s="20">
        <f t="shared" si="80"/>
        <v>2441.1064920175977</v>
      </c>
      <c r="L421" s="20">
        <f t="shared" si="90"/>
        <v>0.0006485681908595971</v>
      </c>
      <c r="M421" s="21">
        <f>$F$543*L421</f>
        <v>12007.52179692247</v>
      </c>
      <c r="N421" s="21">
        <f t="shared" si="91"/>
        <v>82780.66986893835</v>
      </c>
      <c r="O421" s="21">
        <v>117453.04</v>
      </c>
      <c r="AD421" s="38" t="e">
        <f>#REF!-O421</f>
        <v>#REF!</v>
      </c>
      <c r="AE421" s="68" t="e">
        <f>AD421/#REF!</f>
        <v>#REF!</v>
      </c>
      <c r="AF421" s="69">
        <v>117947.67987182966</v>
      </c>
      <c r="AG421" s="70" t="e">
        <f>#REF!-AF421</f>
        <v>#REF!</v>
      </c>
      <c r="AH421" s="68" t="e">
        <f>AG421/#REF!</f>
        <v>#REF!</v>
      </c>
      <c r="AI421" s="38" t="e">
        <f>#REF!-#REF!</f>
        <v>#REF!</v>
      </c>
      <c r="AJ421" s="68" t="e">
        <f>AI421/#REF!</f>
        <v>#REF!</v>
      </c>
      <c r="AK421" s="38" t="e">
        <f>#REF!-#REF!</f>
        <v>#REF!</v>
      </c>
      <c r="AL421" s="76" t="e">
        <f>AK421/#REF!</f>
        <v>#REF!</v>
      </c>
    </row>
    <row r="422" spans="1:38" s="39" customFormat="1" ht="12.75">
      <c r="A422" s="15" t="s">
        <v>773</v>
      </c>
      <c r="B422" s="15" t="s">
        <v>774</v>
      </c>
      <c r="C422" s="32">
        <v>595</v>
      </c>
      <c r="D422" s="44">
        <v>418052.68</v>
      </c>
      <c r="E422" s="34">
        <v>30500</v>
      </c>
      <c r="F422" s="17">
        <f t="shared" si="86"/>
        <v>8155.453921311475</v>
      </c>
      <c r="G422" s="18">
        <f t="shared" si="87"/>
        <v>0.0004989789021878664</v>
      </c>
      <c r="H422" s="19">
        <f>$B$543*G422</f>
        <v>46693.80919420185</v>
      </c>
      <c r="I422" s="20">
        <f t="shared" si="88"/>
        <v>13.706645245901639</v>
      </c>
      <c r="J422" s="20">
        <f t="shared" si="89"/>
        <v>2205.453921311475</v>
      </c>
      <c r="K422" s="20">
        <f t="shared" si="80"/>
        <v>2205.453921311475</v>
      </c>
      <c r="L422" s="20">
        <f t="shared" si="90"/>
        <v>0.0005859585661037503</v>
      </c>
      <c r="M422" s="21">
        <f>$F$543*L422</f>
        <v>10848.373931596903</v>
      </c>
      <c r="N422" s="21">
        <f t="shared" si="91"/>
        <v>57542.18312579875</v>
      </c>
      <c r="O422" s="21">
        <v>72486.74</v>
      </c>
      <c r="AD422" s="38" t="e">
        <f>#REF!-O422</f>
        <v>#REF!</v>
      </c>
      <c r="AE422" s="68" t="e">
        <f>AD422/#REF!</f>
        <v>#REF!</v>
      </c>
      <c r="AF422" s="69">
        <v>71477.8275727182</v>
      </c>
      <c r="AG422" s="70" t="e">
        <f>#REF!-AF422</f>
        <v>#REF!</v>
      </c>
      <c r="AH422" s="68" t="e">
        <f>AG422/#REF!</f>
        <v>#REF!</v>
      </c>
      <c r="AI422" s="38" t="e">
        <f>#REF!-#REF!</f>
        <v>#REF!</v>
      </c>
      <c r="AJ422" s="68" t="e">
        <f>AI422/#REF!</f>
        <v>#REF!</v>
      </c>
      <c r="AK422" s="38" t="e">
        <f>#REF!-#REF!</f>
        <v>#REF!</v>
      </c>
      <c r="AL422" s="76" t="e">
        <f>AK422/#REF!</f>
        <v>#REF!</v>
      </c>
    </row>
    <row r="423" spans="1:38" s="39" customFormat="1" ht="12.75">
      <c r="A423" s="15" t="s">
        <v>775</v>
      </c>
      <c r="B423" s="15" t="s">
        <v>776</v>
      </c>
      <c r="C423" s="32">
        <v>35</v>
      </c>
      <c r="D423" s="44">
        <v>259802.59</v>
      </c>
      <c r="E423" s="34">
        <v>43550</v>
      </c>
      <c r="F423" s="17">
        <f t="shared" si="86"/>
        <v>208.79657060849598</v>
      </c>
      <c r="G423" s="18">
        <f t="shared" si="87"/>
        <v>1.2774896969323408E-05</v>
      </c>
      <c r="H423" s="19">
        <f>$B$543*G423</f>
        <v>1195.4585633694553</v>
      </c>
      <c r="I423" s="20">
        <f t="shared" si="88"/>
        <v>5.965616303099885</v>
      </c>
      <c r="J423" s="20">
        <f t="shared" si="89"/>
        <v>-141.20342939150402</v>
      </c>
      <c r="K423" s="20">
        <f t="shared" si="80"/>
        <v>0</v>
      </c>
      <c r="L423" s="20">
        <f t="shared" si="90"/>
        <v>0</v>
      </c>
      <c r="M423" s="21">
        <f>$F$543*L423</f>
        <v>0</v>
      </c>
      <c r="N423" s="21">
        <f t="shared" si="91"/>
        <v>1195.4585633694553</v>
      </c>
      <c r="O423" s="21">
        <v>1462.73</v>
      </c>
      <c r="AD423" s="38" t="e">
        <f>#REF!-O423</f>
        <v>#REF!</v>
      </c>
      <c r="AE423" s="68" t="e">
        <f>AD423/#REF!</f>
        <v>#REF!</v>
      </c>
      <c r="AF423" s="69">
        <v>1565.9883046139516</v>
      </c>
      <c r="AG423" s="70" t="e">
        <f>#REF!-AF423</f>
        <v>#REF!</v>
      </c>
      <c r="AH423" s="68" t="e">
        <f>AG423/#REF!</f>
        <v>#REF!</v>
      </c>
      <c r="AI423" s="38" t="e">
        <f>#REF!-#REF!</f>
        <v>#REF!</v>
      </c>
      <c r="AJ423" s="68" t="e">
        <f>AI423/#REF!</f>
        <v>#REF!</v>
      </c>
      <c r="AK423" s="38" t="e">
        <f>#REF!-#REF!</f>
        <v>#REF!</v>
      </c>
      <c r="AL423" s="76" t="e">
        <f>AK423/#REF!</f>
        <v>#REF!</v>
      </c>
    </row>
    <row r="424" spans="1:38" s="39" customFormat="1" ht="12.75">
      <c r="A424" s="15" t="s">
        <v>777</v>
      </c>
      <c r="B424" s="15" t="s">
        <v>778</v>
      </c>
      <c r="C424" s="32">
        <v>44</v>
      </c>
      <c r="D424" s="44">
        <v>96394</v>
      </c>
      <c r="E424" s="34">
        <v>17950</v>
      </c>
      <c r="F424" s="17">
        <f t="shared" si="86"/>
        <v>236.28612813370475</v>
      </c>
      <c r="G424" s="18">
        <f t="shared" si="87"/>
        <v>1.4456803257790683E-05</v>
      </c>
      <c r="H424" s="19">
        <f>$B$543*G424</f>
        <v>1352.8492084886566</v>
      </c>
      <c r="I424" s="20">
        <f t="shared" si="88"/>
        <v>5.370139275766017</v>
      </c>
      <c r="J424" s="20">
        <f t="shared" si="89"/>
        <v>-203.71387186629525</v>
      </c>
      <c r="K424" s="20">
        <f t="shared" si="80"/>
        <v>0</v>
      </c>
      <c r="L424" s="20">
        <f t="shared" si="90"/>
        <v>0</v>
      </c>
      <c r="M424" s="21">
        <f>$F$543*L424</f>
        <v>0</v>
      </c>
      <c r="N424" s="21">
        <f t="shared" si="91"/>
        <v>1352.8492084886566</v>
      </c>
      <c r="O424" s="21">
        <v>1733.03</v>
      </c>
      <c r="AD424" s="38" t="e">
        <f>#REF!-O424</f>
        <v>#REF!</v>
      </c>
      <c r="AE424" s="68" t="e">
        <f>AD424/#REF!</f>
        <v>#REF!</v>
      </c>
      <c r="AF424" s="69">
        <v>1599.9934668823757</v>
      </c>
      <c r="AG424" s="70" t="e">
        <f>#REF!-AF424</f>
        <v>#REF!</v>
      </c>
      <c r="AH424" s="68" t="e">
        <f>AG424/#REF!</f>
        <v>#REF!</v>
      </c>
      <c r="AI424" s="38" t="e">
        <f>#REF!-#REF!</f>
        <v>#REF!</v>
      </c>
      <c r="AJ424" s="68" t="e">
        <f>AI424/#REF!</f>
        <v>#REF!</v>
      </c>
      <c r="AK424" s="38" t="e">
        <f>#REF!-#REF!</f>
        <v>#REF!</v>
      </c>
      <c r="AL424" s="76" t="e">
        <f>AK424/#REF!</f>
        <v>#REF!</v>
      </c>
    </row>
    <row r="425" spans="1:38" s="39" customFormat="1" ht="12.75">
      <c r="A425" s="15"/>
      <c r="B425" s="15"/>
      <c r="C425" s="27"/>
      <c r="D425" s="29"/>
      <c r="E425" s="16"/>
      <c r="F425" s="17"/>
      <c r="G425" s="18"/>
      <c r="H425" s="19">
        <f>$B$543*G425</f>
        <v>0</v>
      </c>
      <c r="I425" s="20"/>
      <c r="J425" s="20"/>
      <c r="K425" s="20">
        <f t="shared" si="80"/>
        <v>0</v>
      </c>
      <c r="L425" s="20"/>
      <c r="M425" s="21">
        <f>$F$543*L425</f>
        <v>0</v>
      </c>
      <c r="N425" s="21">
        <f t="shared" si="91"/>
        <v>0</v>
      </c>
      <c r="O425" s="21"/>
      <c r="AD425" s="38" t="e">
        <f>#REF!-O425</f>
        <v>#REF!</v>
      </c>
      <c r="AE425" s="68" t="e">
        <f>AD425/#REF!</f>
        <v>#REF!</v>
      </c>
      <c r="AF425" s="69"/>
      <c r="AG425" s="70" t="e">
        <f>#REF!-AF425</f>
        <v>#REF!</v>
      </c>
      <c r="AH425" s="68" t="e">
        <f>AG425/#REF!</f>
        <v>#REF!</v>
      </c>
      <c r="AI425" s="38" t="e">
        <f>#REF!-#REF!</f>
        <v>#REF!</v>
      </c>
      <c r="AJ425" s="68"/>
      <c r="AK425" s="38" t="e">
        <f>#REF!-#REF!</f>
        <v>#REF!</v>
      </c>
      <c r="AL425" s="76" t="e">
        <f>AK425/#REF!</f>
        <v>#REF!</v>
      </c>
    </row>
    <row r="426" spans="1:38" s="39" customFormat="1" ht="12.75">
      <c r="A426" s="2" t="s">
        <v>1000</v>
      </c>
      <c r="B426" s="15"/>
      <c r="C426" s="15"/>
      <c r="D426" s="16"/>
      <c r="E426" s="16"/>
      <c r="F426" s="17"/>
      <c r="G426" s="18"/>
      <c r="H426" s="19">
        <f>$B$543*G426</f>
        <v>0</v>
      </c>
      <c r="I426" s="20"/>
      <c r="J426" s="20"/>
      <c r="K426" s="20">
        <f t="shared" si="80"/>
        <v>0</v>
      </c>
      <c r="L426" s="20"/>
      <c r="M426" s="21">
        <f>$F$543*L426</f>
        <v>0</v>
      </c>
      <c r="N426" s="21">
        <f t="shared" si="91"/>
        <v>0</v>
      </c>
      <c r="O426" s="21"/>
      <c r="AD426" s="38" t="e">
        <f>#REF!-O426</f>
        <v>#REF!</v>
      </c>
      <c r="AE426" s="68" t="e">
        <f>AD426/#REF!</f>
        <v>#REF!</v>
      </c>
      <c r="AF426" s="69"/>
      <c r="AG426" s="70" t="e">
        <f>#REF!-AF426</f>
        <v>#REF!</v>
      </c>
      <c r="AH426" s="68" t="e">
        <f>AG426/#REF!</f>
        <v>#REF!</v>
      </c>
      <c r="AI426" s="38" t="e">
        <f>#REF!-#REF!</f>
        <v>#REF!</v>
      </c>
      <c r="AJ426" s="68"/>
      <c r="AK426" s="38" t="e">
        <f>#REF!-#REF!</f>
        <v>#REF!</v>
      </c>
      <c r="AL426" s="76" t="e">
        <f>AK426/#REF!</f>
        <v>#REF!</v>
      </c>
    </row>
    <row r="427" spans="1:38" s="39" customFormat="1" ht="12.75">
      <c r="A427" s="15" t="s">
        <v>779</v>
      </c>
      <c r="B427" s="15" t="s">
        <v>780</v>
      </c>
      <c r="C427" s="32">
        <v>6758</v>
      </c>
      <c r="D427" s="44">
        <v>12955464.75</v>
      </c>
      <c r="E427" s="34">
        <v>861600</v>
      </c>
      <c r="F427" s="17">
        <f aca="true" t="shared" si="92" ref="F427:F452">D427/E427*C427</f>
        <v>101616.79524199164</v>
      </c>
      <c r="G427" s="18">
        <f aca="true" t="shared" si="93" ref="G427:G452">F427/$F$533</f>
        <v>0.006217267294123146</v>
      </c>
      <c r="H427" s="19">
        <f>$B$543*G427</f>
        <v>581803.9429487471</v>
      </c>
      <c r="I427" s="20">
        <f aca="true" t="shared" si="94" ref="I427:I452">D427/E427</f>
        <v>15.03651897632312</v>
      </c>
      <c r="J427" s="20">
        <f aca="true" t="shared" si="95" ref="J427:J452">(I427-10)*C427</f>
        <v>34036.79524199164</v>
      </c>
      <c r="K427" s="20">
        <f t="shared" si="80"/>
        <v>34036.79524199164</v>
      </c>
      <c r="L427" s="20">
        <f aca="true" t="shared" si="96" ref="L427:L452">K427/$K$533</f>
        <v>0.009043105159460583</v>
      </c>
      <c r="M427" s="21">
        <f>$F$543*L427</f>
        <v>167423.07724060383</v>
      </c>
      <c r="N427" s="21">
        <f t="shared" si="91"/>
        <v>749227.0201893509</v>
      </c>
      <c r="O427" s="21">
        <v>949407.91</v>
      </c>
      <c r="AD427" s="38" t="e">
        <f>#REF!-O427</f>
        <v>#REF!</v>
      </c>
      <c r="AE427" s="68" t="e">
        <f>AD427/#REF!</f>
        <v>#REF!</v>
      </c>
      <c r="AF427" s="69">
        <v>837801.6285301405</v>
      </c>
      <c r="AG427" s="70" t="e">
        <f>#REF!-AF427</f>
        <v>#REF!</v>
      </c>
      <c r="AH427" s="68" t="e">
        <f>AG427/#REF!</f>
        <v>#REF!</v>
      </c>
      <c r="AI427" s="38" t="e">
        <f>#REF!-#REF!</f>
        <v>#REF!</v>
      </c>
      <c r="AJ427" s="68" t="e">
        <f>AI427/#REF!</f>
        <v>#REF!</v>
      </c>
      <c r="AK427" s="38" t="e">
        <f>#REF!-#REF!</f>
        <v>#REF!</v>
      </c>
      <c r="AL427" s="76" t="e">
        <f>AK427/#REF!</f>
        <v>#REF!</v>
      </c>
    </row>
    <row r="428" spans="1:38" s="39" customFormat="1" ht="12.75">
      <c r="A428" s="15" t="s">
        <v>781</v>
      </c>
      <c r="B428" s="15" t="s">
        <v>782</v>
      </c>
      <c r="C428" s="32">
        <v>872</v>
      </c>
      <c r="D428" s="44">
        <v>617391.56</v>
      </c>
      <c r="E428" s="34">
        <v>63450</v>
      </c>
      <c r="F428" s="17">
        <f t="shared" si="92"/>
        <v>8484.876915996849</v>
      </c>
      <c r="G428" s="18">
        <f t="shared" si="93"/>
        <v>0.000519134141348008</v>
      </c>
      <c r="H428" s="19">
        <f>$B$543*G428</f>
        <v>48579.9107657926</v>
      </c>
      <c r="I428" s="20">
        <f t="shared" si="94"/>
        <v>9.730363435776203</v>
      </c>
      <c r="J428" s="20">
        <f t="shared" si="95"/>
        <v>-235.12308400315078</v>
      </c>
      <c r="K428" s="20">
        <f t="shared" si="80"/>
        <v>0</v>
      </c>
      <c r="L428" s="20">
        <f t="shared" si="96"/>
        <v>0</v>
      </c>
      <c r="M428" s="21">
        <f>$F$543*L428</f>
        <v>0</v>
      </c>
      <c r="N428" s="21">
        <f t="shared" si="91"/>
        <v>48579.9107657926</v>
      </c>
      <c r="O428" s="21">
        <v>54487.56</v>
      </c>
      <c r="AD428" s="38" t="e">
        <f>#REF!-O428</f>
        <v>#REF!</v>
      </c>
      <c r="AE428" s="68" t="e">
        <f>AD428/#REF!</f>
        <v>#REF!</v>
      </c>
      <c r="AF428" s="69">
        <v>65676.66166052288</v>
      </c>
      <c r="AG428" s="70" t="e">
        <f>#REF!-AF428</f>
        <v>#REF!</v>
      </c>
      <c r="AH428" s="68" t="e">
        <f>AG428/#REF!</f>
        <v>#REF!</v>
      </c>
      <c r="AI428" s="38" t="e">
        <f>#REF!-#REF!</f>
        <v>#REF!</v>
      </c>
      <c r="AJ428" s="68" t="e">
        <f>AI428/#REF!</f>
        <v>#REF!</v>
      </c>
      <c r="AK428" s="38" t="e">
        <f>#REF!-#REF!</f>
        <v>#REF!</v>
      </c>
      <c r="AL428" s="76" t="e">
        <f>AK428/#REF!</f>
        <v>#REF!</v>
      </c>
    </row>
    <row r="429" spans="1:38" s="39" customFormat="1" ht="12.75">
      <c r="A429" s="15" t="s">
        <v>783</v>
      </c>
      <c r="B429" s="15" t="s">
        <v>784</v>
      </c>
      <c r="C429" s="32">
        <v>1088</v>
      </c>
      <c r="D429" s="44">
        <v>696365.35</v>
      </c>
      <c r="E429" s="34">
        <v>63950</v>
      </c>
      <c r="F429" s="17">
        <f t="shared" si="92"/>
        <v>11847.46678342455</v>
      </c>
      <c r="G429" s="18">
        <f t="shared" si="93"/>
        <v>0.0007248690295278803</v>
      </c>
      <c r="H429" s="19">
        <f>$B$543*G429</f>
        <v>67832.31917652843</v>
      </c>
      <c r="I429" s="20">
        <f t="shared" si="94"/>
        <v>10.889215793588741</v>
      </c>
      <c r="J429" s="20">
        <f t="shared" si="95"/>
        <v>967.4667834245507</v>
      </c>
      <c r="K429" s="20">
        <f t="shared" si="80"/>
        <v>967.4667834245507</v>
      </c>
      <c r="L429" s="20">
        <f t="shared" si="96"/>
        <v>0.0002570425270238031</v>
      </c>
      <c r="M429" s="21">
        <f>$F$543*L429</f>
        <v>4758.857726099161</v>
      </c>
      <c r="N429" s="21">
        <f t="shared" si="91"/>
        <v>72591.17690262759</v>
      </c>
      <c r="O429" s="21">
        <v>104059.85</v>
      </c>
      <c r="AD429" s="38" t="e">
        <f>#REF!-O429</f>
        <v>#REF!</v>
      </c>
      <c r="AE429" s="68" t="e">
        <f>AD429/#REF!</f>
        <v>#REF!</v>
      </c>
      <c r="AF429" s="69">
        <v>91336.02384493797</v>
      </c>
      <c r="AG429" s="70" t="e">
        <f>#REF!-AF429</f>
        <v>#REF!</v>
      </c>
      <c r="AH429" s="68" t="e">
        <f>AG429/#REF!</f>
        <v>#REF!</v>
      </c>
      <c r="AI429" s="38" t="e">
        <f>#REF!-#REF!</f>
        <v>#REF!</v>
      </c>
      <c r="AJ429" s="68" t="e">
        <f>AI429/#REF!</f>
        <v>#REF!</v>
      </c>
      <c r="AK429" s="38" t="e">
        <f>#REF!-#REF!</f>
        <v>#REF!</v>
      </c>
      <c r="AL429" s="76" t="e">
        <f>AK429/#REF!</f>
        <v>#REF!</v>
      </c>
    </row>
    <row r="430" spans="1:38" s="39" customFormat="1" ht="12.75">
      <c r="A430" s="15" t="s">
        <v>785</v>
      </c>
      <c r="B430" s="15" t="s">
        <v>786</v>
      </c>
      <c r="C430" s="32">
        <v>1154</v>
      </c>
      <c r="D430" s="44">
        <v>1085227.18</v>
      </c>
      <c r="E430" s="34">
        <v>91850</v>
      </c>
      <c r="F430" s="17">
        <f t="shared" si="92"/>
        <v>13634.754117800761</v>
      </c>
      <c r="G430" s="18">
        <f t="shared" si="93"/>
        <v>0.0008342214555983481</v>
      </c>
      <c r="H430" s="19">
        <f>$B$543*G430</f>
        <v>78065.37972371573</v>
      </c>
      <c r="I430" s="20">
        <f t="shared" si="94"/>
        <v>11.815211540555252</v>
      </c>
      <c r="J430" s="20">
        <f t="shared" si="95"/>
        <v>2094.7541178007605</v>
      </c>
      <c r="K430" s="20">
        <f t="shared" si="80"/>
        <v>2094.7541178007605</v>
      </c>
      <c r="L430" s="20">
        <f t="shared" si="96"/>
        <v>0.0005565471612649075</v>
      </c>
      <c r="M430" s="21">
        <f>$F$543*L430</f>
        <v>10303.854342666018</v>
      </c>
      <c r="N430" s="21">
        <f t="shared" si="91"/>
        <v>88369.23406638174</v>
      </c>
      <c r="O430" s="21">
        <v>113438.65</v>
      </c>
      <c r="AD430" s="38" t="e">
        <f>#REF!-O430</f>
        <v>#REF!</v>
      </c>
      <c r="AE430" s="68" t="e">
        <f>AD430/#REF!</f>
        <v>#REF!</v>
      </c>
      <c r="AF430" s="69">
        <v>100788.90961913911</v>
      </c>
      <c r="AG430" s="70" t="e">
        <f>#REF!-AF430</f>
        <v>#REF!</v>
      </c>
      <c r="AH430" s="68" t="e">
        <f>AG430/#REF!</f>
        <v>#REF!</v>
      </c>
      <c r="AI430" s="38" t="e">
        <f>#REF!-#REF!</f>
        <v>#REF!</v>
      </c>
      <c r="AJ430" s="68" t="e">
        <f>AI430/#REF!</f>
        <v>#REF!</v>
      </c>
      <c r="AK430" s="38" t="e">
        <f>#REF!-#REF!</f>
        <v>#REF!</v>
      </c>
      <c r="AL430" s="76" t="e">
        <f>AK430/#REF!</f>
        <v>#REF!</v>
      </c>
    </row>
    <row r="431" spans="1:38" s="39" customFormat="1" ht="12.75">
      <c r="A431" s="15" t="s">
        <v>787</v>
      </c>
      <c r="B431" s="15" t="s">
        <v>788</v>
      </c>
      <c r="C431" s="32">
        <v>1045</v>
      </c>
      <c r="D431" s="44">
        <v>892887.6</v>
      </c>
      <c r="E431" s="34">
        <v>81900</v>
      </c>
      <c r="F431" s="17">
        <f t="shared" si="92"/>
        <v>11392.76608058608</v>
      </c>
      <c r="G431" s="18">
        <f t="shared" si="93"/>
        <v>0.0006970488665160457</v>
      </c>
      <c r="H431" s="19">
        <f>$B$543*G431</f>
        <v>65228.943807889875</v>
      </c>
      <c r="I431" s="20">
        <f t="shared" si="94"/>
        <v>10.902168498168498</v>
      </c>
      <c r="J431" s="20">
        <f t="shared" si="95"/>
        <v>942.7660805860805</v>
      </c>
      <c r="K431" s="20">
        <f t="shared" si="80"/>
        <v>942.7660805860805</v>
      </c>
      <c r="L431" s="20">
        <f t="shared" si="96"/>
        <v>0.000250479892331178</v>
      </c>
      <c r="M431" s="21">
        <f>$F$543*L431</f>
        <v>4637.3578125549975</v>
      </c>
      <c r="N431" s="21">
        <f t="shared" si="91"/>
        <v>69866.30162044486</v>
      </c>
      <c r="O431" s="21">
        <v>100033.04</v>
      </c>
      <c r="AD431" s="38" t="e">
        <f>#REF!-O431</f>
        <v>#REF!</v>
      </c>
      <c r="AE431" s="68" t="e">
        <f>AD431/#REF!</f>
        <v>#REF!</v>
      </c>
      <c r="AF431" s="69">
        <v>106416.46265001153</v>
      </c>
      <c r="AG431" s="70" t="e">
        <f>#REF!-AF431</f>
        <v>#REF!</v>
      </c>
      <c r="AH431" s="68" t="e">
        <f>AG431/#REF!</f>
        <v>#REF!</v>
      </c>
      <c r="AI431" s="38" t="e">
        <f>#REF!-#REF!</f>
        <v>#REF!</v>
      </c>
      <c r="AJ431" s="68" t="e">
        <f>AI431/#REF!</f>
        <v>#REF!</v>
      </c>
      <c r="AK431" s="38" t="e">
        <f>#REF!-#REF!</f>
        <v>#REF!</v>
      </c>
      <c r="AL431" s="76" t="e">
        <f>AK431/#REF!</f>
        <v>#REF!</v>
      </c>
    </row>
    <row r="432" spans="1:38" s="39" customFormat="1" ht="12.75">
      <c r="A432" s="15" t="s">
        <v>789</v>
      </c>
      <c r="B432" s="15" t="s">
        <v>790</v>
      </c>
      <c r="C432" s="32">
        <v>683</v>
      </c>
      <c r="D432" s="44">
        <v>683107.97</v>
      </c>
      <c r="E432" s="34">
        <v>50350</v>
      </c>
      <c r="F432" s="17">
        <f t="shared" si="92"/>
        <v>9266.390139225421</v>
      </c>
      <c r="G432" s="18">
        <f t="shared" si="93"/>
        <v>0.0005669498256660655</v>
      </c>
      <c r="H432" s="19">
        <f>$B$543*G432</f>
        <v>53054.44151298029</v>
      </c>
      <c r="I432" s="20">
        <f t="shared" si="94"/>
        <v>13.567189076464746</v>
      </c>
      <c r="J432" s="20">
        <f t="shared" si="95"/>
        <v>2436.390139225422</v>
      </c>
      <c r="K432" s="20">
        <f t="shared" si="80"/>
        <v>2436.390139225422</v>
      </c>
      <c r="L432" s="20">
        <f t="shared" si="96"/>
        <v>0.0006473151212340484</v>
      </c>
      <c r="M432" s="21">
        <f>$F$543*L432</f>
        <v>11984.322600517393</v>
      </c>
      <c r="N432" s="21">
        <f t="shared" si="91"/>
        <v>65038.76411349768</v>
      </c>
      <c r="O432" s="21">
        <v>73371.04</v>
      </c>
      <c r="AD432" s="38" t="e">
        <f>#REF!-O432</f>
        <v>#REF!</v>
      </c>
      <c r="AE432" s="68" t="e">
        <f>AD432/#REF!</f>
        <v>#REF!</v>
      </c>
      <c r="AF432" s="69">
        <v>92202.49295489768</v>
      </c>
      <c r="AG432" s="70" t="e">
        <f>#REF!-AF432</f>
        <v>#REF!</v>
      </c>
      <c r="AH432" s="68" t="e">
        <f>AG432/#REF!</f>
        <v>#REF!</v>
      </c>
      <c r="AI432" s="38" t="e">
        <f>#REF!-#REF!</f>
        <v>#REF!</v>
      </c>
      <c r="AJ432" s="68" t="e">
        <f>AI432/#REF!</f>
        <v>#REF!</v>
      </c>
      <c r="AK432" s="38" t="e">
        <f>#REF!-#REF!</f>
        <v>#REF!</v>
      </c>
      <c r="AL432" s="76" t="e">
        <f>AK432/#REF!</f>
        <v>#REF!</v>
      </c>
    </row>
    <row r="433" spans="1:38" s="39" customFormat="1" ht="12.75">
      <c r="A433" s="15" t="s">
        <v>791</v>
      </c>
      <c r="B433" s="15" t="s">
        <v>792</v>
      </c>
      <c r="C433" s="32">
        <v>653</v>
      </c>
      <c r="D433" s="44">
        <v>4036847.28</v>
      </c>
      <c r="E433" s="34">
        <v>613650</v>
      </c>
      <c r="F433" s="17">
        <f t="shared" si="92"/>
        <v>4295.708097188952</v>
      </c>
      <c r="G433" s="18">
        <f t="shared" si="93"/>
        <v>0.0002628262916002328</v>
      </c>
      <c r="H433" s="19">
        <f>$B$543*G433</f>
        <v>24594.949119873538</v>
      </c>
      <c r="I433" s="20">
        <f t="shared" si="94"/>
        <v>6.578419750672207</v>
      </c>
      <c r="J433" s="20">
        <f t="shared" si="95"/>
        <v>-2234.2919028110487</v>
      </c>
      <c r="K433" s="20">
        <f t="shared" si="80"/>
        <v>0</v>
      </c>
      <c r="L433" s="20">
        <f t="shared" si="96"/>
        <v>0</v>
      </c>
      <c r="M433" s="21">
        <f>$F$543*L433</f>
        <v>0</v>
      </c>
      <c r="N433" s="21">
        <f t="shared" si="91"/>
        <v>24594.949119873538</v>
      </c>
      <c r="O433" s="21">
        <v>21510.67</v>
      </c>
      <c r="AD433" s="38" t="e">
        <f>#REF!-O433</f>
        <v>#REF!</v>
      </c>
      <c r="AE433" s="68" t="e">
        <f>AD433/#REF!</f>
        <v>#REF!</v>
      </c>
      <c r="AF433" s="69">
        <v>28044.82363287734</v>
      </c>
      <c r="AG433" s="70" t="e">
        <f>#REF!-AF433</f>
        <v>#REF!</v>
      </c>
      <c r="AH433" s="68" t="e">
        <f>AG433/#REF!</f>
        <v>#REF!</v>
      </c>
      <c r="AI433" s="38" t="e">
        <f>#REF!-#REF!</f>
        <v>#REF!</v>
      </c>
      <c r="AJ433" s="68" t="e">
        <f>AI433/#REF!</f>
        <v>#REF!</v>
      </c>
      <c r="AK433" s="38" t="e">
        <f>#REF!-#REF!</f>
        <v>#REF!</v>
      </c>
      <c r="AL433" s="76" t="e">
        <f>AK433/#REF!</f>
        <v>#REF!</v>
      </c>
    </row>
    <row r="434" spans="1:38" s="39" customFormat="1" ht="12.75">
      <c r="A434" s="15" t="s">
        <v>793</v>
      </c>
      <c r="B434" s="15" t="s">
        <v>794</v>
      </c>
      <c r="C434" s="32">
        <v>526</v>
      </c>
      <c r="D434" s="44">
        <v>440096.68</v>
      </c>
      <c r="E434" s="34">
        <v>36850</v>
      </c>
      <c r="F434" s="17">
        <f t="shared" si="92"/>
        <v>6281.977033378561</v>
      </c>
      <c r="G434" s="18">
        <f t="shared" si="93"/>
        <v>0.0003843531008732074</v>
      </c>
      <c r="H434" s="19">
        <f>$B$543*G434</f>
        <v>35967.27291811693</v>
      </c>
      <c r="I434" s="20">
        <f t="shared" si="94"/>
        <v>11.94292211668928</v>
      </c>
      <c r="J434" s="20">
        <f t="shared" si="95"/>
        <v>1021.9770333785611</v>
      </c>
      <c r="K434" s="20">
        <f t="shared" si="80"/>
        <v>1021.9770333785611</v>
      </c>
      <c r="L434" s="20">
        <f t="shared" si="96"/>
        <v>0.0002715251455869764</v>
      </c>
      <c r="M434" s="21">
        <f>$F$543*L434</f>
        <v>5026.987370020387</v>
      </c>
      <c r="N434" s="21">
        <f t="shared" si="91"/>
        <v>40994.26028813732</v>
      </c>
      <c r="O434" s="21">
        <v>48826.43</v>
      </c>
      <c r="AD434" s="38" t="e">
        <f>#REF!-O434</f>
        <v>#REF!</v>
      </c>
      <c r="AE434" s="68" t="e">
        <f>AD434/#REF!</f>
        <v>#REF!</v>
      </c>
      <c r="AF434" s="69">
        <v>52974.2709075421</v>
      </c>
      <c r="AG434" s="70" t="e">
        <f>#REF!-AF434</f>
        <v>#REF!</v>
      </c>
      <c r="AH434" s="68" t="e">
        <f>AG434/#REF!</f>
        <v>#REF!</v>
      </c>
      <c r="AI434" s="38" t="e">
        <f>#REF!-#REF!</f>
        <v>#REF!</v>
      </c>
      <c r="AJ434" s="68" t="e">
        <f>AI434/#REF!</f>
        <v>#REF!</v>
      </c>
      <c r="AK434" s="38" t="e">
        <f>#REF!-#REF!</f>
        <v>#REF!</v>
      </c>
      <c r="AL434" s="76" t="e">
        <f>AK434/#REF!</f>
        <v>#REF!</v>
      </c>
    </row>
    <row r="435" spans="1:38" s="39" customFormat="1" ht="12.75">
      <c r="A435" s="15" t="s">
        <v>795</v>
      </c>
      <c r="B435" s="15" t="s">
        <v>796</v>
      </c>
      <c r="C435" s="32">
        <v>756</v>
      </c>
      <c r="D435" s="44">
        <v>574687.4</v>
      </c>
      <c r="E435" s="34">
        <v>48150</v>
      </c>
      <c r="F435" s="17">
        <f t="shared" si="92"/>
        <v>9023.129271028038</v>
      </c>
      <c r="G435" s="18">
        <f t="shared" si="93"/>
        <v>0.0005520662836671086</v>
      </c>
      <c r="H435" s="19">
        <f>$B$543*G435</f>
        <v>51661.658637419896</v>
      </c>
      <c r="I435" s="20">
        <f t="shared" si="94"/>
        <v>11.935356178608515</v>
      </c>
      <c r="J435" s="20">
        <f t="shared" si="95"/>
        <v>1463.1292710280375</v>
      </c>
      <c r="K435" s="20">
        <f t="shared" si="80"/>
        <v>1463.1292710280375</v>
      </c>
      <c r="L435" s="20">
        <f t="shared" si="96"/>
        <v>0.00038873318612170344</v>
      </c>
      <c r="M435" s="21">
        <f>$F$543*L435</f>
        <v>7196.964438476368</v>
      </c>
      <c r="N435" s="21">
        <f t="shared" si="91"/>
        <v>58858.62307589626</v>
      </c>
      <c r="O435" s="21">
        <v>75832.1</v>
      </c>
      <c r="AD435" s="38" t="e">
        <f>#REF!-O435</f>
        <v>#REF!</v>
      </c>
      <c r="AE435" s="68" t="e">
        <f>AD435/#REF!</f>
        <v>#REF!</v>
      </c>
      <c r="AF435" s="69">
        <v>73671.43811736291</v>
      </c>
      <c r="AG435" s="70" t="e">
        <f>#REF!-AF435</f>
        <v>#REF!</v>
      </c>
      <c r="AH435" s="68" t="e">
        <f>AG435/#REF!</f>
        <v>#REF!</v>
      </c>
      <c r="AI435" s="38" t="e">
        <f>#REF!-#REF!</f>
        <v>#REF!</v>
      </c>
      <c r="AJ435" s="68" t="e">
        <f>AI435/#REF!</f>
        <v>#REF!</v>
      </c>
      <c r="AK435" s="38" t="e">
        <f>#REF!-#REF!</f>
        <v>#REF!</v>
      </c>
      <c r="AL435" s="76" t="e">
        <f>AK435/#REF!</f>
        <v>#REF!</v>
      </c>
    </row>
    <row r="436" spans="1:38" s="39" customFormat="1" ht="12.75">
      <c r="A436" s="15" t="s">
        <v>797</v>
      </c>
      <c r="B436" s="15" t="s">
        <v>798</v>
      </c>
      <c r="C436" s="32">
        <v>991</v>
      </c>
      <c r="D436" s="44">
        <v>1167879</v>
      </c>
      <c r="E436" s="34">
        <v>113700</v>
      </c>
      <c r="F436" s="17">
        <f t="shared" si="92"/>
        <v>10179.138865435358</v>
      </c>
      <c r="G436" s="18">
        <f t="shared" si="93"/>
        <v>0.0006227949523471771</v>
      </c>
      <c r="H436" s="19">
        <f>$B$543*G436</f>
        <v>58280.35723454737</v>
      </c>
      <c r="I436" s="20">
        <f t="shared" si="94"/>
        <v>10.271583113456465</v>
      </c>
      <c r="J436" s="20">
        <f t="shared" si="95"/>
        <v>269.13886543535705</v>
      </c>
      <c r="K436" s="20">
        <f t="shared" si="80"/>
        <v>269.13886543535705</v>
      </c>
      <c r="L436" s="20">
        <f t="shared" si="96"/>
        <v>7.150646955231469E-05</v>
      </c>
      <c r="M436" s="21">
        <f>$F$543*L436</f>
        <v>1323.8630939214006</v>
      </c>
      <c r="N436" s="21">
        <f t="shared" si="91"/>
        <v>59604.22032846877</v>
      </c>
      <c r="O436" s="21">
        <v>81331.63</v>
      </c>
      <c r="AD436" s="38" t="e">
        <f>#REF!-O436</f>
        <v>#REF!</v>
      </c>
      <c r="AE436" s="68" t="e">
        <f>AD436/#REF!</f>
        <v>#REF!</v>
      </c>
      <c r="AF436" s="69">
        <v>74135.55319601147</v>
      </c>
      <c r="AG436" s="70" t="e">
        <f>#REF!-AF436</f>
        <v>#REF!</v>
      </c>
      <c r="AH436" s="68" t="e">
        <f>AG436/#REF!</f>
        <v>#REF!</v>
      </c>
      <c r="AI436" s="38" t="e">
        <f>#REF!-#REF!</f>
        <v>#REF!</v>
      </c>
      <c r="AJ436" s="68" t="e">
        <f>AI436/#REF!</f>
        <v>#REF!</v>
      </c>
      <c r="AK436" s="38" t="e">
        <f>#REF!-#REF!</f>
        <v>#REF!</v>
      </c>
      <c r="AL436" s="76" t="e">
        <f>AK436/#REF!</f>
        <v>#REF!</v>
      </c>
    </row>
    <row r="437" spans="1:38" s="39" customFormat="1" ht="12.75">
      <c r="A437" s="15" t="s">
        <v>799</v>
      </c>
      <c r="B437" s="15" t="s">
        <v>800</v>
      </c>
      <c r="C437" s="32">
        <v>2273</v>
      </c>
      <c r="D437" s="44">
        <v>4822648.95</v>
      </c>
      <c r="E437" s="34">
        <v>484500</v>
      </c>
      <c r="F437" s="17">
        <f t="shared" si="92"/>
        <v>22625.141513622293</v>
      </c>
      <c r="G437" s="18">
        <f t="shared" si="93"/>
        <v>0.0013842844779995912</v>
      </c>
      <c r="H437" s="19">
        <f>$B$543*G437</f>
        <v>129539.57572713585</v>
      </c>
      <c r="I437" s="20">
        <f t="shared" si="94"/>
        <v>9.953867801857585</v>
      </c>
      <c r="J437" s="20">
        <f t="shared" si="95"/>
        <v>-104.85848637770825</v>
      </c>
      <c r="K437" s="20">
        <f t="shared" si="80"/>
        <v>0</v>
      </c>
      <c r="L437" s="20">
        <f t="shared" si="96"/>
        <v>0</v>
      </c>
      <c r="M437" s="21">
        <f>$F$543*L437</f>
        <v>0</v>
      </c>
      <c r="N437" s="21">
        <f t="shared" si="91"/>
        <v>129539.57572713585</v>
      </c>
      <c r="O437" s="21">
        <v>132631.28</v>
      </c>
      <c r="AD437" s="38" t="e">
        <f>#REF!-O437</f>
        <v>#REF!</v>
      </c>
      <c r="AE437" s="68" t="e">
        <f>AD437/#REF!</f>
        <v>#REF!</v>
      </c>
      <c r="AF437" s="69">
        <v>161511.93574476652</v>
      </c>
      <c r="AG437" s="70" t="e">
        <f>#REF!-AF437</f>
        <v>#REF!</v>
      </c>
      <c r="AH437" s="68" t="e">
        <f>AG437/#REF!</f>
        <v>#REF!</v>
      </c>
      <c r="AI437" s="38" t="e">
        <f>#REF!-#REF!</f>
        <v>#REF!</v>
      </c>
      <c r="AJ437" s="68" t="e">
        <f>AI437/#REF!</f>
        <v>#REF!</v>
      </c>
      <c r="AK437" s="38" t="e">
        <f>#REF!-#REF!</f>
        <v>#REF!</v>
      </c>
      <c r="AL437" s="76" t="e">
        <f>AK437/#REF!</f>
        <v>#REF!</v>
      </c>
    </row>
    <row r="438" spans="1:38" s="39" customFormat="1" ht="12.75">
      <c r="A438" s="15" t="s">
        <v>801</v>
      </c>
      <c r="B438" s="15" t="s">
        <v>802</v>
      </c>
      <c r="C438" s="32">
        <v>877</v>
      </c>
      <c r="D438" s="44">
        <v>1067859.8</v>
      </c>
      <c r="E438" s="34">
        <v>69650</v>
      </c>
      <c r="F438" s="17">
        <f t="shared" si="92"/>
        <v>13445.987718592965</v>
      </c>
      <c r="G438" s="18">
        <f t="shared" si="93"/>
        <v>0.0008226720738526518</v>
      </c>
      <c r="H438" s="19">
        <f>$B$543*G438</f>
        <v>76984.60331176737</v>
      </c>
      <c r="I438" s="20">
        <f t="shared" si="94"/>
        <v>15.331798994974875</v>
      </c>
      <c r="J438" s="20">
        <f t="shared" si="95"/>
        <v>4675.987718592965</v>
      </c>
      <c r="K438" s="20">
        <f t="shared" si="80"/>
        <v>4675.987718592965</v>
      </c>
      <c r="L438" s="20">
        <f t="shared" si="96"/>
        <v>0.0012423451844671396</v>
      </c>
      <c r="M438" s="21">
        <f>$F$543*L438</f>
        <v>23000.645255234547</v>
      </c>
      <c r="N438" s="21">
        <f t="shared" si="91"/>
        <v>99985.24856700191</v>
      </c>
      <c r="O438" s="21">
        <v>106548.79</v>
      </c>
      <c r="AD438" s="38" t="e">
        <f>#REF!-O438</f>
        <v>#REF!</v>
      </c>
      <c r="AE438" s="68" t="e">
        <f>AD438/#REF!</f>
        <v>#REF!</v>
      </c>
      <c r="AF438" s="69">
        <v>114578.8735579334</v>
      </c>
      <c r="AG438" s="70" t="e">
        <f>#REF!-AF438</f>
        <v>#REF!</v>
      </c>
      <c r="AH438" s="68" t="e">
        <f>AG438/#REF!</f>
        <v>#REF!</v>
      </c>
      <c r="AI438" s="38" t="e">
        <f>#REF!-#REF!</f>
        <v>#REF!</v>
      </c>
      <c r="AJ438" s="68" t="e">
        <f>AI438/#REF!</f>
        <v>#REF!</v>
      </c>
      <c r="AK438" s="38" t="e">
        <f>#REF!-#REF!</f>
        <v>#REF!</v>
      </c>
      <c r="AL438" s="76" t="e">
        <f>AK438/#REF!</f>
        <v>#REF!</v>
      </c>
    </row>
    <row r="439" spans="1:38" s="39" customFormat="1" ht="12.75">
      <c r="A439" s="15" t="s">
        <v>803</v>
      </c>
      <c r="B439" s="15" t="s">
        <v>804</v>
      </c>
      <c r="C439" s="32">
        <v>1008</v>
      </c>
      <c r="D439" s="44">
        <v>1027681.3</v>
      </c>
      <c r="E439" s="34">
        <v>81000</v>
      </c>
      <c r="F439" s="17">
        <f t="shared" si="92"/>
        <v>12788.922844444445</v>
      </c>
      <c r="G439" s="18">
        <f t="shared" si="93"/>
        <v>0.0007824705703272522</v>
      </c>
      <c r="H439" s="19">
        <f>$B$543*G439</f>
        <v>73222.59789088828</v>
      </c>
      <c r="I439" s="20">
        <f t="shared" si="94"/>
        <v>12.687423456790125</v>
      </c>
      <c r="J439" s="20">
        <f t="shared" si="95"/>
        <v>2708.9228444444457</v>
      </c>
      <c r="K439" s="20">
        <f t="shared" si="80"/>
        <v>2708.9228444444457</v>
      </c>
      <c r="L439" s="20">
        <f t="shared" si="96"/>
        <v>0.0007197232870195089</v>
      </c>
      <c r="M439" s="21">
        <f>$F$543*L439</f>
        <v>13324.879601611994</v>
      </c>
      <c r="N439" s="21">
        <f t="shared" si="91"/>
        <v>86547.47749250027</v>
      </c>
      <c r="O439" s="21">
        <v>116440.1</v>
      </c>
      <c r="AD439" s="38" t="e">
        <f>#REF!-O439</f>
        <v>#REF!</v>
      </c>
      <c r="AE439" s="68" t="e">
        <f>AD439/#REF!</f>
        <v>#REF!</v>
      </c>
      <c r="AF439" s="69">
        <v>119757.08063283199</v>
      </c>
      <c r="AG439" s="70" t="e">
        <f>#REF!-AF439</f>
        <v>#REF!</v>
      </c>
      <c r="AH439" s="68" t="e">
        <f>AG439/#REF!</f>
        <v>#REF!</v>
      </c>
      <c r="AI439" s="38" t="e">
        <f>#REF!-#REF!</f>
        <v>#REF!</v>
      </c>
      <c r="AJ439" s="68" t="e">
        <f>AI439/#REF!</f>
        <v>#REF!</v>
      </c>
      <c r="AK439" s="38" t="e">
        <f>#REF!-#REF!</f>
        <v>#REF!</v>
      </c>
      <c r="AL439" s="76" t="e">
        <f>AK439/#REF!</f>
        <v>#REF!</v>
      </c>
    </row>
    <row r="440" spans="1:38" s="39" customFormat="1" ht="12.75">
      <c r="A440" s="15" t="s">
        <v>805</v>
      </c>
      <c r="B440" s="15" t="s">
        <v>806</v>
      </c>
      <c r="C440" s="32">
        <v>889</v>
      </c>
      <c r="D440" s="44">
        <v>619506.76</v>
      </c>
      <c r="E440" s="34">
        <v>65250</v>
      </c>
      <c r="F440" s="17">
        <f t="shared" si="92"/>
        <v>8440.482906360152</v>
      </c>
      <c r="G440" s="18">
        <f t="shared" si="93"/>
        <v>0.0005164179621621566</v>
      </c>
      <c r="H440" s="19">
        <f>$B$543*G440</f>
        <v>48325.734182202985</v>
      </c>
      <c r="I440" s="20">
        <f t="shared" si="94"/>
        <v>9.494356475095785</v>
      </c>
      <c r="J440" s="20">
        <f t="shared" si="95"/>
        <v>-449.51709363984736</v>
      </c>
      <c r="K440" s="20">
        <f t="shared" si="80"/>
        <v>0</v>
      </c>
      <c r="L440" s="20">
        <f t="shared" si="96"/>
        <v>0</v>
      </c>
      <c r="M440" s="21">
        <f>$F$543*L440</f>
        <v>0</v>
      </c>
      <c r="N440" s="21">
        <f t="shared" si="91"/>
        <v>48325.734182202985</v>
      </c>
      <c r="O440" s="21">
        <v>81884.28</v>
      </c>
      <c r="AD440" s="38" t="e">
        <f>#REF!-O440</f>
        <v>#REF!</v>
      </c>
      <c r="AE440" s="68" t="e">
        <f>AD440/#REF!</f>
        <v>#REF!</v>
      </c>
      <c r="AF440" s="69">
        <v>68672.342257662</v>
      </c>
      <c r="AG440" s="70" t="e">
        <f>#REF!-AF440</f>
        <v>#REF!</v>
      </c>
      <c r="AH440" s="68" t="e">
        <f>AG440/#REF!</f>
        <v>#REF!</v>
      </c>
      <c r="AI440" s="38" t="e">
        <f>#REF!-#REF!</f>
        <v>#REF!</v>
      </c>
      <c r="AJ440" s="68" t="e">
        <f>AI440/#REF!</f>
        <v>#REF!</v>
      </c>
      <c r="AK440" s="38" t="e">
        <f>#REF!-#REF!</f>
        <v>#REF!</v>
      </c>
      <c r="AL440" s="76" t="e">
        <f>AK440/#REF!</f>
        <v>#REF!</v>
      </c>
    </row>
    <row r="441" spans="1:38" s="39" customFormat="1" ht="12.75">
      <c r="A441" s="15" t="s">
        <v>807</v>
      </c>
      <c r="B441" s="15" t="s">
        <v>808</v>
      </c>
      <c r="C441" s="32">
        <v>1520</v>
      </c>
      <c r="D441" s="44">
        <v>3640535.84</v>
      </c>
      <c r="E441" s="34">
        <v>390050</v>
      </c>
      <c r="F441" s="17">
        <f t="shared" si="92"/>
        <v>14186.936230739648</v>
      </c>
      <c r="G441" s="18">
        <f t="shared" si="93"/>
        <v>0.0008680058687261112</v>
      </c>
      <c r="H441" s="19">
        <f>$B$543*G441</f>
        <v>81226.88201050363</v>
      </c>
      <c r="I441" s="20">
        <f t="shared" si="94"/>
        <v>9.33351067811819</v>
      </c>
      <c r="J441" s="20">
        <f t="shared" si="95"/>
        <v>-1013.0637692603518</v>
      </c>
      <c r="K441" s="20">
        <f t="shared" si="80"/>
        <v>0</v>
      </c>
      <c r="L441" s="20">
        <f t="shared" si="96"/>
        <v>0</v>
      </c>
      <c r="M441" s="21">
        <f>$F$543*L441</f>
        <v>0</v>
      </c>
      <c r="N441" s="21">
        <f t="shared" si="91"/>
        <v>81226.88201050363</v>
      </c>
      <c r="O441" s="21">
        <v>83681.02</v>
      </c>
      <c r="AD441" s="38" t="e">
        <f>#REF!-O441</f>
        <v>#REF!</v>
      </c>
      <c r="AE441" s="68" t="e">
        <f>AD441/#REF!</f>
        <v>#REF!</v>
      </c>
      <c r="AF441" s="69">
        <v>93208.86133553865</v>
      </c>
      <c r="AG441" s="70" t="e">
        <f>#REF!-AF441</f>
        <v>#REF!</v>
      </c>
      <c r="AH441" s="68" t="e">
        <f>AG441/#REF!</f>
        <v>#REF!</v>
      </c>
      <c r="AI441" s="38" t="e">
        <f>#REF!-#REF!</f>
        <v>#REF!</v>
      </c>
      <c r="AJ441" s="68" t="e">
        <f>AI441/#REF!</f>
        <v>#REF!</v>
      </c>
      <c r="AK441" s="38" t="e">
        <f>#REF!-#REF!</f>
        <v>#REF!</v>
      </c>
      <c r="AL441" s="76" t="e">
        <f>AK441/#REF!</f>
        <v>#REF!</v>
      </c>
    </row>
    <row r="442" spans="1:38" s="39" customFormat="1" ht="12.75">
      <c r="A442" s="15" t="s">
        <v>809</v>
      </c>
      <c r="B442" s="15" t="s">
        <v>810</v>
      </c>
      <c r="C442" s="32">
        <v>1326</v>
      </c>
      <c r="D442" s="44">
        <v>1493842.24</v>
      </c>
      <c r="E442" s="34">
        <v>171750</v>
      </c>
      <c r="F442" s="17">
        <f t="shared" si="92"/>
        <v>11533.244892227074</v>
      </c>
      <c r="G442" s="18">
        <f t="shared" si="93"/>
        <v>0.0007056438464999443</v>
      </c>
      <c r="H442" s="19">
        <f>$B$543*G442</f>
        <v>66033.25107145638</v>
      </c>
      <c r="I442" s="20">
        <f t="shared" si="94"/>
        <v>8.697771411935953</v>
      </c>
      <c r="J442" s="20">
        <f t="shared" si="95"/>
        <v>-1726.755107772926</v>
      </c>
      <c r="K442" s="20">
        <f t="shared" si="80"/>
        <v>0</v>
      </c>
      <c r="L442" s="20">
        <f t="shared" si="96"/>
        <v>0</v>
      </c>
      <c r="M442" s="21">
        <f>$F$543*L442</f>
        <v>0</v>
      </c>
      <c r="N442" s="21">
        <f t="shared" si="91"/>
        <v>66033.25107145638</v>
      </c>
      <c r="O442" s="21">
        <v>94040.02</v>
      </c>
      <c r="AD442" s="38" t="e">
        <f>#REF!-O442</f>
        <v>#REF!</v>
      </c>
      <c r="AE442" s="68" t="e">
        <f>AD442/#REF!</f>
        <v>#REF!</v>
      </c>
      <c r="AF442" s="69">
        <v>80164.35711643558</v>
      </c>
      <c r="AG442" s="70" t="e">
        <f>#REF!-AF442</f>
        <v>#REF!</v>
      </c>
      <c r="AH442" s="68" t="e">
        <f>AG442/#REF!</f>
        <v>#REF!</v>
      </c>
      <c r="AI442" s="38" t="e">
        <f>#REF!-#REF!</f>
        <v>#REF!</v>
      </c>
      <c r="AJ442" s="68" t="e">
        <f>AI442/#REF!</f>
        <v>#REF!</v>
      </c>
      <c r="AK442" s="38" t="e">
        <f>#REF!-#REF!</f>
        <v>#REF!</v>
      </c>
      <c r="AL442" s="76" t="e">
        <f>AK442/#REF!</f>
        <v>#REF!</v>
      </c>
    </row>
    <row r="443" spans="1:38" s="39" customFormat="1" ht="12.75">
      <c r="A443" s="15" t="s">
        <v>811</v>
      </c>
      <c r="B443" s="15" t="s">
        <v>812</v>
      </c>
      <c r="C443" s="32">
        <v>682</v>
      </c>
      <c r="D443" s="44">
        <v>571934.65</v>
      </c>
      <c r="E443" s="34">
        <v>46750</v>
      </c>
      <c r="F443" s="17">
        <f t="shared" si="92"/>
        <v>8343.517247058824</v>
      </c>
      <c r="G443" s="18">
        <f t="shared" si="93"/>
        <v>0.0005104852674654623</v>
      </c>
      <c r="H443" s="19">
        <f>$B$543*G443</f>
        <v>47770.56017993505</v>
      </c>
      <c r="I443" s="20">
        <f t="shared" si="94"/>
        <v>12.233896256684492</v>
      </c>
      <c r="J443" s="20">
        <f t="shared" si="95"/>
        <v>1523.5172470588236</v>
      </c>
      <c r="K443" s="20">
        <f aca="true" t="shared" si="97" ref="K443:K506">IF(J443&gt;0,J443,0)</f>
        <v>1523.5172470588236</v>
      </c>
      <c r="L443" s="20">
        <f t="shared" si="96"/>
        <v>0.00040477743510962405</v>
      </c>
      <c r="M443" s="21">
        <f>$F$543*L443</f>
        <v>7494.005940284176</v>
      </c>
      <c r="N443" s="21">
        <f t="shared" si="91"/>
        <v>55264.56612021923</v>
      </c>
      <c r="O443" s="21">
        <v>67894.93</v>
      </c>
      <c r="AD443" s="38" t="e">
        <f>#REF!-O443</f>
        <v>#REF!</v>
      </c>
      <c r="AE443" s="68" t="e">
        <f>AD443/#REF!</f>
        <v>#REF!</v>
      </c>
      <c r="AF443" s="69">
        <v>69251.22093521754</v>
      </c>
      <c r="AG443" s="70" t="e">
        <f>#REF!-AF443</f>
        <v>#REF!</v>
      </c>
      <c r="AH443" s="68" t="e">
        <f>AG443/#REF!</f>
        <v>#REF!</v>
      </c>
      <c r="AI443" s="38" t="e">
        <f>#REF!-#REF!</f>
        <v>#REF!</v>
      </c>
      <c r="AJ443" s="68" t="e">
        <f>AI443/#REF!</f>
        <v>#REF!</v>
      </c>
      <c r="AK443" s="38" t="e">
        <f>#REF!-#REF!</f>
        <v>#REF!</v>
      </c>
      <c r="AL443" s="76" t="e">
        <f>AK443/#REF!</f>
        <v>#REF!</v>
      </c>
    </row>
    <row r="444" spans="1:38" s="39" customFormat="1" ht="12.75">
      <c r="A444" s="15" t="s">
        <v>813</v>
      </c>
      <c r="B444" s="15" t="s">
        <v>814</v>
      </c>
      <c r="C444" s="32">
        <v>1334</v>
      </c>
      <c r="D444" s="44">
        <v>1760705.27</v>
      </c>
      <c r="E444" s="34">
        <v>160300</v>
      </c>
      <c r="F444" s="17">
        <f t="shared" si="92"/>
        <v>14652.406925639427</v>
      </c>
      <c r="G444" s="18">
        <f t="shared" si="93"/>
        <v>0.0008964849771341402</v>
      </c>
      <c r="H444" s="19">
        <f>$B$543*G444</f>
        <v>83891.92064880027</v>
      </c>
      <c r="I444" s="20">
        <f t="shared" si="94"/>
        <v>10.983813287585777</v>
      </c>
      <c r="J444" s="20">
        <f t="shared" si="95"/>
        <v>1312.4069256394266</v>
      </c>
      <c r="K444" s="20">
        <f t="shared" si="97"/>
        <v>1312.4069256394266</v>
      </c>
      <c r="L444" s="20">
        <f t="shared" si="96"/>
        <v>0.00034868834613194444</v>
      </c>
      <c r="M444" s="21">
        <f>$F$543*L444</f>
        <v>6455.578573724027</v>
      </c>
      <c r="N444" s="21">
        <f t="shared" si="91"/>
        <v>90347.49922252429</v>
      </c>
      <c r="O444" s="21">
        <v>137119.7</v>
      </c>
      <c r="AD444" s="38" t="e">
        <f>#REF!-O444</f>
        <v>#REF!</v>
      </c>
      <c r="AE444" s="68" t="e">
        <f>AD444/#REF!</f>
        <v>#REF!</v>
      </c>
      <c r="AF444" s="69">
        <v>122250.46362379676</v>
      </c>
      <c r="AG444" s="70" t="e">
        <f>#REF!-AF444</f>
        <v>#REF!</v>
      </c>
      <c r="AH444" s="68" t="e">
        <f>AG444/#REF!</f>
        <v>#REF!</v>
      </c>
      <c r="AI444" s="38" t="e">
        <f>#REF!-#REF!</f>
        <v>#REF!</v>
      </c>
      <c r="AJ444" s="68" t="e">
        <f>AI444/#REF!</f>
        <v>#REF!</v>
      </c>
      <c r="AK444" s="38" t="e">
        <f>#REF!-#REF!</f>
        <v>#REF!</v>
      </c>
      <c r="AL444" s="76" t="e">
        <f>AK444/#REF!</f>
        <v>#REF!</v>
      </c>
    </row>
    <row r="445" spans="1:38" s="39" customFormat="1" ht="12.75">
      <c r="A445" s="15" t="s">
        <v>815</v>
      </c>
      <c r="B445" s="15" t="s">
        <v>816</v>
      </c>
      <c r="C445" s="32">
        <v>2675</v>
      </c>
      <c r="D445" s="44">
        <v>3717837.29</v>
      </c>
      <c r="E445" s="34">
        <v>273300</v>
      </c>
      <c r="F445" s="17">
        <f t="shared" si="92"/>
        <v>36389.36974295646</v>
      </c>
      <c r="G445" s="18">
        <f t="shared" si="93"/>
        <v>0.0022264276079348964</v>
      </c>
      <c r="H445" s="19">
        <f>$B$543*G445</f>
        <v>208346.25563081232</v>
      </c>
      <c r="I445" s="20">
        <f t="shared" si="94"/>
        <v>13.603502707647275</v>
      </c>
      <c r="J445" s="20">
        <f t="shared" si="95"/>
        <v>9639.36974295646</v>
      </c>
      <c r="K445" s="20">
        <f t="shared" si="97"/>
        <v>9639.36974295646</v>
      </c>
      <c r="L445" s="20">
        <f t="shared" si="96"/>
        <v>0.0025610470561851025</v>
      </c>
      <c r="M445" s="21">
        <f>$F$543*L445</f>
        <v>47414.950013704794</v>
      </c>
      <c r="N445" s="21">
        <f t="shared" si="91"/>
        <v>255761.20564451712</v>
      </c>
      <c r="O445" s="21">
        <v>340983.56</v>
      </c>
      <c r="AD445" s="38" t="e">
        <f>#REF!-O445</f>
        <v>#REF!</v>
      </c>
      <c r="AE445" s="68" t="e">
        <f>AD445/#REF!</f>
        <v>#REF!</v>
      </c>
      <c r="AF445" s="69">
        <v>302588.4314292878</v>
      </c>
      <c r="AG445" s="70" t="e">
        <f>#REF!-AF445</f>
        <v>#REF!</v>
      </c>
      <c r="AH445" s="68" t="e">
        <f>AG445/#REF!</f>
        <v>#REF!</v>
      </c>
      <c r="AI445" s="38" t="e">
        <f>#REF!-#REF!</f>
        <v>#REF!</v>
      </c>
      <c r="AJ445" s="68" t="e">
        <f>AI445/#REF!</f>
        <v>#REF!</v>
      </c>
      <c r="AK445" s="38" t="e">
        <f>#REF!-#REF!</f>
        <v>#REF!</v>
      </c>
      <c r="AL445" s="76" t="e">
        <f>AK445/#REF!</f>
        <v>#REF!</v>
      </c>
    </row>
    <row r="446" spans="1:38" s="39" customFormat="1" ht="12.75">
      <c r="A446" s="15" t="s">
        <v>817</v>
      </c>
      <c r="B446" s="15" t="s">
        <v>818</v>
      </c>
      <c r="C446" s="32">
        <v>1608</v>
      </c>
      <c r="D446" s="44">
        <v>2523078.86</v>
      </c>
      <c r="E446" s="34">
        <v>235250</v>
      </c>
      <c r="F446" s="17">
        <f t="shared" si="92"/>
        <v>17245.954545717323</v>
      </c>
      <c r="G446" s="18">
        <f t="shared" si="93"/>
        <v>0.0010551671984703028</v>
      </c>
      <c r="H446" s="19">
        <f>$B$543*G446</f>
        <v>98741.20051433092</v>
      </c>
      <c r="I446" s="20">
        <f t="shared" si="94"/>
        <v>10.725096110520722</v>
      </c>
      <c r="J446" s="20">
        <f t="shared" si="95"/>
        <v>1165.954545717321</v>
      </c>
      <c r="K446" s="20">
        <f t="shared" si="97"/>
        <v>1165.954545717321</v>
      </c>
      <c r="L446" s="20">
        <f t="shared" si="96"/>
        <v>0.0003097779768368069</v>
      </c>
      <c r="M446" s="21">
        <f>$F$543*L446</f>
        <v>5735.19617751303</v>
      </c>
      <c r="N446" s="21">
        <f t="shared" si="91"/>
        <v>104476.39669184395</v>
      </c>
      <c r="O446" s="21">
        <v>162139.48</v>
      </c>
      <c r="AD446" s="38" t="e">
        <f>#REF!-O446</f>
        <v>#REF!</v>
      </c>
      <c r="AE446" s="68" t="e">
        <f>AD446/#REF!</f>
        <v>#REF!</v>
      </c>
      <c r="AF446" s="69">
        <v>145177.55196882732</v>
      </c>
      <c r="AG446" s="70" t="e">
        <f>#REF!-AF446</f>
        <v>#REF!</v>
      </c>
      <c r="AH446" s="68" t="e">
        <f>AG446/#REF!</f>
        <v>#REF!</v>
      </c>
      <c r="AI446" s="38" t="e">
        <f>#REF!-#REF!</f>
        <v>#REF!</v>
      </c>
      <c r="AJ446" s="68" t="e">
        <f>AI446/#REF!</f>
        <v>#REF!</v>
      </c>
      <c r="AK446" s="38" t="e">
        <f>#REF!-#REF!</f>
        <v>#REF!</v>
      </c>
      <c r="AL446" s="76" t="e">
        <f>AK446/#REF!</f>
        <v>#REF!</v>
      </c>
    </row>
    <row r="447" spans="1:38" s="39" customFormat="1" ht="12.75">
      <c r="A447" s="15" t="s">
        <v>819</v>
      </c>
      <c r="B447" s="15" t="s">
        <v>820</v>
      </c>
      <c r="C447" s="32">
        <v>1441</v>
      </c>
      <c r="D447" s="44">
        <v>1234179.25</v>
      </c>
      <c r="E447" s="34">
        <v>120550</v>
      </c>
      <c r="F447" s="17">
        <f t="shared" si="92"/>
        <v>14752.818741186229</v>
      </c>
      <c r="G447" s="18">
        <f t="shared" si="93"/>
        <v>0.0009026285195993004</v>
      </c>
      <c r="H447" s="19">
        <f>$B$543*G447</f>
        <v>84466.82551629435</v>
      </c>
      <c r="I447" s="20">
        <f t="shared" si="94"/>
        <v>10.237903359601825</v>
      </c>
      <c r="J447" s="20">
        <f t="shared" si="95"/>
        <v>342.8187411862298</v>
      </c>
      <c r="K447" s="20">
        <f t="shared" si="97"/>
        <v>342.8187411862298</v>
      </c>
      <c r="L447" s="20">
        <f t="shared" si="96"/>
        <v>9.108219223166715E-05</v>
      </c>
      <c r="M447" s="21">
        <f>$F$543*L447</f>
        <v>1686.2859201955303</v>
      </c>
      <c r="N447" s="21">
        <f t="shared" si="91"/>
        <v>86153.11143648988</v>
      </c>
      <c r="O447" s="21">
        <v>109169.49</v>
      </c>
      <c r="AD447" s="38" t="e">
        <f>#REF!-O447</f>
        <v>#REF!</v>
      </c>
      <c r="AE447" s="68" t="e">
        <f>AD447/#REF!</f>
        <v>#REF!</v>
      </c>
      <c r="AF447" s="69">
        <v>105029.63288567988</v>
      </c>
      <c r="AG447" s="70" t="e">
        <f>#REF!-AF447</f>
        <v>#REF!</v>
      </c>
      <c r="AH447" s="68" t="e">
        <f>AG447/#REF!</f>
        <v>#REF!</v>
      </c>
      <c r="AI447" s="38" t="e">
        <f>#REF!-#REF!</f>
        <v>#REF!</v>
      </c>
      <c r="AJ447" s="68" t="e">
        <f>AI447/#REF!</f>
        <v>#REF!</v>
      </c>
      <c r="AK447" s="38" t="e">
        <f>#REF!-#REF!</f>
        <v>#REF!</v>
      </c>
      <c r="AL447" s="76" t="e">
        <f>AK447/#REF!</f>
        <v>#REF!</v>
      </c>
    </row>
    <row r="448" spans="1:38" s="39" customFormat="1" ht="12.75">
      <c r="A448" s="15" t="s">
        <v>821</v>
      </c>
      <c r="B448" s="15" t="s">
        <v>822</v>
      </c>
      <c r="C448" s="32">
        <v>778</v>
      </c>
      <c r="D448" s="44">
        <v>457368.32</v>
      </c>
      <c r="E448" s="34">
        <v>42300</v>
      </c>
      <c r="F448" s="17">
        <f t="shared" si="92"/>
        <v>8412.117091252954</v>
      </c>
      <c r="G448" s="18">
        <f t="shared" si="93"/>
        <v>0.000514682443401531</v>
      </c>
      <c r="H448" s="19">
        <f>$B$543*G448</f>
        <v>48163.32655032459</v>
      </c>
      <c r="I448" s="20">
        <f t="shared" si="94"/>
        <v>10.812489834515366</v>
      </c>
      <c r="J448" s="20">
        <f t="shared" si="95"/>
        <v>632.117091252955</v>
      </c>
      <c r="K448" s="20">
        <f t="shared" si="97"/>
        <v>632.117091252955</v>
      </c>
      <c r="L448" s="20">
        <f t="shared" si="96"/>
        <v>0.00016794475768507538</v>
      </c>
      <c r="M448" s="21">
        <f>$F$543*L448</f>
        <v>3109.311198117272</v>
      </c>
      <c r="N448" s="21">
        <f t="shared" si="91"/>
        <v>51272.63774844186</v>
      </c>
      <c r="O448" s="21">
        <v>68826.73</v>
      </c>
      <c r="AD448" s="38" t="e">
        <f>#REF!-O448</f>
        <v>#REF!</v>
      </c>
      <c r="AE448" s="68" t="e">
        <f>AD448/#REF!</f>
        <v>#REF!</v>
      </c>
      <c r="AF448" s="69">
        <v>66498.93048931015</v>
      </c>
      <c r="AG448" s="70" t="e">
        <f>#REF!-AF448</f>
        <v>#REF!</v>
      </c>
      <c r="AH448" s="68" t="e">
        <f>AG448/#REF!</f>
        <v>#REF!</v>
      </c>
      <c r="AI448" s="38" t="e">
        <f>#REF!-#REF!</f>
        <v>#REF!</v>
      </c>
      <c r="AJ448" s="68" t="e">
        <f>AI448/#REF!</f>
        <v>#REF!</v>
      </c>
      <c r="AK448" s="38" t="e">
        <f>#REF!-#REF!</f>
        <v>#REF!</v>
      </c>
      <c r="AL448" s="76" t="e">
        <f>AK448/#REF!</f>
        <v>#REF!</v>
      </c>
    </row>
    <row r="449" spans="1:38" s="39" customFormat="1" ht="12.75">
      <c r="A449" s="15" t="s">
        <v>823</v>
      </c>
      <c r="B449" s="15" t="s">
        <v>824</v>
      </c>
      <c r="C449" s="32">
        <v>1026</v>
      </c>
      <c r="D449" s="44">
        <v>635885</v>
      </c>
      <c r="E449" s="34">
        <v>54950</v>
      </c>
      <c r="F449" s="17">
        <f t="shared" si="92"/>
        <v>11872.939217470428</v>
      </c>
      <c r="G449" s="18">
        <f t="shared" si="93"/>
        <v>0.0007264275212193178</v>
      </c>
      <c r="H449" s="19">
        <f>$B$543*G449</f>
        <v>67978.16084107906</v>
      </c>
      <c r="I449" s="20">
        <f t="shared" si="94"/>
        <v>11.57206551410373</v>
      </c>
      <c r="J449" s="20">
        <f t="shared" si="95"/>
        <v>1612.9392174704276</v>
      </c>
      <c r="K449" s="20">
        <f t="shared" si="97"/>
        <v>1612.9392174704276</v>
      </c>
      <c r="L449" s="20">
        <f t="shared" si="96"/>
        <v>0.00042853561434621275</v>
      </c>
      <c r="M449" s="21">
        <f>$F$543*L449</f>
        <v>7933.86231785402</v>
      </c>
      <c r="N449" s="21">
        <f t="shared" si="91"/>
        <v>75912.02315893308</v>
      </c>
      <c r="O449" s="21">
        <v>110929.02</v>
      </c>
      <c r="AD449" s="38" t="e">
        <f>#REF!-O449</f>
        <v>#REF!</v>
      </c>
      <c r="AE449" s="68" t="e">
        <f>AD449/#REF!</f>
        <v>#REF!</v>
      </c>
      <c r="AF449" s="69">
        <v>97733.83784105477</v>
      </c>
      <c r="AG449" s="70" t="e">
        <f>#REF!-AF449</f>
        <v>#REF!</v>
      </c>
      <c r="AH449" s="68" t="e">
        <f>AG449/#REF!</f>
        <v>#REF!</v>
      </c>
      <c r="AI449" s="38" t="e">
        <f>#REF!-#REF!</f>
        <v>#REF!</v>
      </c>
      <c r="AJ449" s="68" t="e">
        <f>AI449/#REF!</f>
        <v>#REF!</v>
      </c>
      <c r="AK449" s="38" t="e">
        <f>#REF!-#REF!</f>
        <v>#REF!</v>
      </c>
      <c r="AL449" s="76" t="e">
        <f>AK449/#REF!</f>
        <v>#REF!</v>
      </c>
    </row>
    <row r="450" spans="1:38" s="39" customFormat="1" ht="12.75">
      <c r="A450" s="15" t="s">
        <v>825</v>
      </c>
      <c r="B450" s="15" t="s">
        <v>826</v>
      </c>
      <c r="C450" s="32">
        <v>1973</v>
      </c>
      <c r="D450" s="44">
        <v>1060272</v>
      </c>
      <c r="E450" s="34">
        <v>105900</v>
      </c>
      <c r="F450" s="17">
        <f t="shared" si="92"/>
        <v>19753.69835694051</v>
      </c>
      <c r="G450" s="18">
        <f t="shared" si="93"/>
        <v>0.001208599645758453</v>
      </c>
      <c r="H450" s="19">
        <f>$B$543*G450</f>
        <v>113099.2132207979</v>
      </c>
      <c r="I450" s="20">
        <f t="shared" si="94"/>
        <v>10.012011331444759</v>
      </c>
      <c r="J450" s="20">
        <f t="shared" si="95"/>
        <v>23.69835694050944</v>
      </c>
      <c r="K450" s="20">
        <f t="shared" si="97"/>
        <v>23.69835694050944</v>
      </c>
      <c r="L450" s="20">
        <f t="shared" si="96"/>
        <v>6.2963252678697085E-06</v>
      </c>
      <c r="M450" s="21">
        <f>$F$543*L450</f>
        <v>116.56948946918973</v>
      </c>
      <c r="N450" s="21">
        <f t="shared" si="91"/>
        <v>113215.78271026709</v>
      </c>
      <c r="O450" s="21">
        <v>137124.23</v>
      </c>
      <c r="AD450" s="38" t="e">
        <f>#REF!-O450</f>
        <v>#REF!</v>
      </c>
      <c r="AE450" s="68" t="e">
        <f>AD450/#REF!</f>
        <v>#REF!</v>
      </c>
      <c r="AF450" s="69">
        <v>152918.93106555392</v>
      </c>
      <c r="AG450" s="70" t="e">
        <f>#REF!-AF450</f>
        <v>#REF!</v>
      </c>
      <c r="AH450" s="68" t="e">
        <f>AG450/#REF!</f>
        <v>#REF!</v>
      </c>
      <c r="AI450" s="38" t="e">
        <f>#REF!-#REF!</f>
        <v>#REF!</v>
      </c>
      <c r="AJ450" s="68" t="e">
        <f>AI450/#REF!</f>
        <v>#REF!</v>
      </c>
      <c r="AK450" s="38" t="e">
        <f>#REF!-#REF!</f>
        <v>#REF!</v>
      </c>
      <c r="AL450" s="76" t="e">
        <f>AK450/#REF!</f>
        <v>#REF!</v>
      </c>
    </row>
    <row r="451" spans="1:38" s="39" customFormat="1" ht="12.75">
      <c r="A451" s="15" t="s">
        <v>827</v>
      </c>
      <c r="B451" s="15" t="s">
        <v>828</v>
      </c>
      <c r="C451" s="32">
        <v>779</v>
      </c>
      <c r="D451" s="44">
        <v>551521.32</v>
      </c>
      <c r="E451" s="34">
        <v>52550</v>
      </c>
      <c r="F451" s="17">
        <f t="shared" si="92"/>
        <v>8175.739453472882</v>
      </c>
      <c r="G451" s="18">
        <f t="shared" si="93"/>
        <v>0.0005002200412668017</v>
      </c>
      <c r="H451" s="19">
        <f>$B$543*G451</f>
        <v>46809.95340607367</v>
      </c>
      <c r="I451" s="20">
        <f t="shared" si="94"/>
        <v>10.495172597526164</v>
      </c>
      <c r="J451" s="20">
        <f t="shared" si="95"/>
        <v>385.7394534728816</v>
      </c>
      <c r="K451" s="20">
        <f t="shared" si="97"/>
        <v>385.7394534728816</v>
      </c>
      <c r="L451" s="20">
        <f t="shared" si="96"/>
        <v>0.00010248563112676899</v>
      </c>
      <c r="M451" s="21">
        <f>$F$543*L451</f>
        <v>1897.4079625999361</v>
      </c>
      <c r="N451" s="21">
        <f t="shared" si="91"/>
        <v>48707.361368673606</v>
      </c>
      <c r="O451" s="21">
        <v>66993.89</v>
      </c>
      <c r="AD451" s="38" t="e">
        <f>#REF!-O451</f>
        <v>#REF!</v>
      </c>
      <c r="AE451" s="68" t="e">
        <f>AD451/#REF!</f>
        <v>#REF!</v>
      </c>
      <c r="AF451" s="69">
        <v>56701.069383481605</v>
      </c>
      <c r="AG451" s="70" t="e">
        <f>#REF!-AF451</f>
        <v>#REF!</v>
      </c>
      <c r="AH451" s="68" t="e">
        <f>AG451/#REF!</f>
        <v>#REF!</v>
      </c>
      <c r="AI451" s="38" t="e">
        <f>#REF!-#REF!</f>
        <v>#REF!</v>
      </c>
      <c r="AJ451" s="68" t="e">
        <f>AI451/#REF!</f>
        <v>#REF!</v>
      </c>
      <c r="AK451" s="38" t="e">
        <f>#REF!-#REF!</f>
        <v>#REF!</v>
      </c>
      <c r="AL451" s="76" t="e">
        <f>AK451/#REF!</f>
        <v>#REF!</v>
      </c>
    </row>
    <row r="452" spans="1:38" s="39" customFormat="1" ht="12.75">
      <c r="A452" s="15" t="s">
        <v>829</v>
      </c>
      <c r="B452" s="15" t="s">
        <v>830</v>
      </c>
      <c r="C452" s="32">
        <v>3756</v>
      </c>
      <c r="D452" s="44">
        <v>2603605.21</v>
      </c>
      <c r="E452" s="34">
        <v>251250</v>
      </c>
      <c r="F452" s="17">
        <f t="shared" si="92"/>
        <v>38921.95490053732</v>
      </c>
      <c r="G452" s="18">
        <f t="shared" si="93"/>
        <v>0.0023813799347851185</v>
      </c>
      <c r="H452" s="19">
        <f>$B$543*G452</f>
        <v>222846.4967280156</v>
      </c>
      <c r="I452" s="20">
        <f t="shared" si="94"/>
        <v>10.362607800995026</v>
      </c>
      <c r="J452" s="20">
        <f t="shared" si="95"/>
        <v>1361.954900537316</v>
      </c>
      <c r="K452" s="20">
        <f t="shared" si="97"/>
        <v>1361.954900537316</v>
      </c>
      <c r="L452" s="20">
        <f t="shared" si="96"/>
        <v>0.0003618525569295327</v>
      </c>
      <c r="M452" s="21">
        <f>$F$543*L452</f>
        <v>6699.299357936125</v>
      </c>
      <c r="N452" s="21">
        <f t="shared" si="91"/>
        <v>229545.79608595173</v>
      </c>
      <c r="O452" s="21">
        <v>305643.82</v>
      </c>
      <c r="AD452" s="38" t="e">
        <f>#REF!-O452</f>
        <v>#REF!</v>
      </c>
      <c r="AE452" s="68" t="e">
        <f>AD452/#REF!</f>
        <v>#REF!</v>
      </c>
      <c r="AF452" s="69">
        <v>289017.8949261741</v>
      </c>
      <c r="AG452" s="70" t="e">
        <f>#REF!-AF452</f>
        <v>#REF!</v>
      </c>
      <c r="AH452" s="68" t="e">
        <f>AG452/#REF!</f>
        <v>#REF!</v>
      </c>
      <c r="AI452" s="38" t="e">
        <f>#REF!-#REF!</f>
        <v>#REF!</v>
      </c>
      <c r="AJ452" s="68" t="e">
        <f>AI452/#REF!</f>
        <v>#REF!</v>
      </c>
      <c r="AK452" s="38" t="e">
        <f>#REF!-#REF!</f>
        <v>#REF!</v>
      </c>
      <c r="AL452" s="76" t="e">
        <f>AK452/#REF!</f>
        <v>#REF!</v>
      </c>
    </row>
    <row r="453" spans="1:38" s="39" customFormat="1" ht="12.75">
      <c r="A453" s="15"/>
      <c r="B453" s="15"/>
      <c r="C453" s="27"/>
      <c r="D453" s="29"/>
      <c r="E453" s="16"/>
      <c r="F453" s="17"/>
      <c r="G453" s="18"/>
      <c r="H453" s="19">
        <f>$B$543*G453</f>
        <v>0</v>
      </c>
      <c r="I453" s="20"/>
      <c r="J453" s="20"/>
      <c r="K453" s="20">
        <f t="shared" si="97"/>
        <v>0</v>
      </c>
      <c r="L453" s="20"/>
      <c r="M453" s="21">
        <f>$F$543*L453</f>
        <v>0</v>
      </c>
      <c r="N453" s="21">
        <f t="shared" si="91"/>
        <v>0</v>
      </c>
      <c r="O453" s="21"/>
      <c r="AD453" s="38" t="e">
        <f>#REF!-O453</f>
        <v>#REF!</v>
      </c>
      <c r="AE453" s="68" t="e">
        <f>AD453/#REF!</f>
        <v>#REF!</v>
      </c>
      <c r="AF453" s="69"/>
      <c r="AG453" s="70" t="e">
        <f>#REF!-AF453</f>
        <v>#REF!</v>
      </c>
      <c r="AH453" s="68" t="e">
        <f>AG453/#REF!</f>
        <v>#REF!</v>
      </c>
      <c r="AI453" s="38" t="e">
        <f>#REF!-#REF!</f>
        <v>#REF!</v>
      </c>
      <c r="AJ453" s="68"/>
      <c r="AK453" s="38" t="e">
        <f>#REF!-#REF!</f>
        <v>#REF!</v>
      </c>
      <c r="AL453" s="76" t="e">
        <f>AK453/#REF!</f>
        <v>#REF!</v>
      </c>
    </row>
    <row r="454" spans="1:38" s="39" customFormat="1" ht="12.75">
      <c r="A454" s="2" t="s">
        <v>1001</v>
      </c>
      <c r="B454" s="15"/>
      <c r="C454" s="15"/>
      <c r="D454" s="16"/>
      <c r="E454" s="16"/>
      <c r="F454" s="17"/>
      <c r="G454" s="18"/>
      <c r="H454" s="19">
        <f>$B$543*G454</f>
        <v>0</v>
      </c>
      <c r="I454" s="20"/>
      <c r="J454" s="20"/>
      <c r="K454" s="20">
        <f t="shared" si="97"/>
        <v>0</v>
      </c>
      <c r="L454" s="20"/>
      <c r="M454" s="21">
        <f>$F$543*L454</f>
        <v>0</v>
      </c>
      <c r="N454" s="21">
        <f t="shared" si="91"/>
        <v>0</v>
      </c>
      <c r="O454" s="21"/>
      <c r="AD454" s="38" t="e">
        <f>#REF!-O454</f>
        <v>#REF!</v>
      </c>
      <c r="AE454" s="68" t="e">
        <f>AD454/#REF!</f>
        <v>#REF!</v>
      </c>
      <c r="AF454" s="69"/>
      <c r="AG454" s="70" t="e">
        <f>#REF!-AF454</f>
        <v>#REF!</v>
      </c>
      <c r="AH454" s="68" t="e">
        <f>AG454/#REF!</f>
        <v>#REF!</v>
      </c>
      <c r="AI454" s="38" t="e">
        <f>#REF!-#REF!</f>
        <v>#REF!</v>
      </c>
      <c r="AJ454" s="68"/>
      <c r="AK454" s="38" t="e">
        <f>#REF!-#REF!</f>
        <v>#REF!</v>
      </c>
      <c r="AL454" s="76" t="e">
        <f>AK454/#REF!</f>
        <v>#REF!</v>
      </c>
    </row>
    <row r="455" spans="1:38" s="39" customFormat="1" ht="12.75">
      <c r="A455" s="15" t="s">
        <v>831</v>
      </c>
      <c r="B455" s="15" t="s">
        <v>832</v>
      </c>
      <c r="C455" s="32">
        <v>1236</v>
      </c>
      <c r="D455" s="44">
        <v>1499475.6</v>
      </c>
      <c r="E455" s="34">
        <v>150050</v>
      </c>
      <c r="F455" s="17">
        <f aca="true" t="shared" si="98" ref="F455:F500">D455/E455*C455</f>
        <v>12351.561756747751</v>
      </c>
      <c r="G455" s="18">
        <f aca="true" t="shared" si="99" ref="G455:G500">F455/$F$533</f>
        <v>0.0007557113049933745</v>
      </c>
      <c r="H455" s="19">
        <f>$B$543*G455</f>
        <v>70718.4999737249</v>
      </c>
      <c r="I455" s="20">
        <f aca="true" t="shared" si="100" ref="I455:I500">D455/E455</f>
        <v>9.99317294235255</v>
      </c>
      <c r="J455" s="20">
        <f aca="true" t="shared" si="101" ref="J455:J500">(I455-10)*C455</f>
        <v>-8.438243252249102</v>
      </c>
      <c r="K455" s="20">
        <f t="shared" si="97"/>
        <v>0</v>
      </c>
      <c r="L455" s="20">
        <f aca="true" t="shared" si="102" ref="L455:L500">K455/$K$533</f>
        <v>0</v>
      </c>
      <c r="M455" s="21">
        <f>$F$543*L455</f>
        <v>0</v>
      </c>
      <c r="N455" s="21">
        <f t="shared" si="91"/>
        <v>70718.4999737249</v>
      </c>
      <c r="O455" s="21">
        <v>91647.39</v>
      </c>
      <c r="AD455" s="38" t="e">
        <f>#REF!-O455</f>
        <v>#REF!</v>
      </c>
      <c r="AE455" s="68" t="e">
        <f>AD455/#REF!</f>
        <v>#REF!</v>
      </c>
      <c r="AF455" s="69">
        <v>98189.2369247672</v>
      </c>
      <c r="AG455" s="70" t="e">
        <f>#REF!-AF455</f>
        <v>#REF!</v>
      </c>
      <c r="AH455" s="68" t="e">
        <f>AG455/#REF!</f>
        <v>#REF!</v>
      </c>
      <c r="AI455" s="38" t="e">
        <f>#REF!-#REF!</f>
        <v>#REF!</v>
      </c>
      <c r="AJ455" s="68" t="e">
        <f>AI455/#REF!</f>
        <v>#REF!</v>
      </c>
      <c r="AK455" s="38" t="e">
        <f>#REF!-#REF!</f>
        <v>#REF!</v>
      </c>
      <c r="AL455" s="76" t="e">
        <f>AK455/#REF!</f>
        <v>#REF!</v>
      </c>
    </row>
    <row r="456" spans="1:38" s="39" customFormat="1" ht="12.75">
      <c r="A456" s="15" t="s">
        <v>833</v>
      </c>
      <c r="B456" s="15" t="s">
        <v>834</v>
      </c>
      <c r="C456" s="32">
        <v>519</v>
      </c>
      <c r="D456" s="44">
        <v>505846.27</v>
      </c>
      <c r="E456" s="34">
        <v>51250</v>
      </c>
      <c r="F456" s="17">
        <f t="shared" si="98"/>
        <v>5122.618812292683</v>
      </c>
      <c r="G456" s="18">
        <f t="shared" si="99"/>
        <v>0.00031341955162118965</v>
      </c>
      <c r="H456" s="19">
        <f>$B$543*G456</f>
        <v>29329.401858401856</v>
      </c>
      <c r="I456" s="20">
        <f t="shared" si="100"/>
        <v>9.87017112195122</v>
      </c>
      <c r="J456" s="20">
        <f t="shared" si="101"/>
        <v>-67.38118770731691</v>
      </c>
      <c r="K456" s="20">
        <f t="shared" si="97"/>
        <v>0</v>
      </c>
      <c r="L456" s="20">
        <f t="shared" si="102"/>
        <v>0</v>
      </c>
      <c r="M456" s="21">
        <f>$F$543*L456</f>
        <v>0</v>
      </c>
      <c r="N456" s="21">
        <f aca="true" t="shared" si="103" ref="N456:N519">H456+M456</f>
        <v>29329.401858401856</v>
      </c>
      <c r="O456" s="21">
        <v>41267.32</v>
      </c>
      <c r="AD456" s="38" t="e">
        <f>#REF!-O456</f>
        <v>#REF!</v>
      </c>
      <c r="AE456" s="68" t="e">
        <f>AD456/#REF!</f>
        <v>#REF!</v>
      </c>
      <c r="AF456" s="69">
        <v>42492.191336445714</v>
      </c>
      <c r="AG456" s="70" t="e">
        <f>#REF!-AF456</f>
        <v>#REF!</v>
      </c>
      <c r="AH456" s="68" t="e">
        <f>AG456/#REF!</f>
        <v>#REF!</v>
      </c>
      <c r="AI456" s="38" t="e">
        <f>#REF!-#REF!</f>
        <v>#REF!</v>
      </c>
      <c r="AJ456" s="68" t="e">
        <f>AI456/#REF!</f>
        <v>#REF!</v>
      </c>
      <c r="AK456" s="38" t="e">
        <f>#REF!-#REF!</f>
        <v>#REF!</v>
      </c>
      <c r="AL456" s="76" t="e">
        <f>AK456/#REF!</f>
        <v>#REF!</v>
      </c>
    </row>
    <row r="457" spans="1:38" s="39" customFormat="1" ht="12.75">
      <c r="A457" s="15" t="s">
        <v>835</v>
      </c>
      <c r="B457" s="15" t="s">
        <v>836</v>
      </c>
      <c r="C457" s="32">
        <v>1564</v>
      </c>
      <c r="D457" s="44">
        <v>5013912.89</v>
      </c>
      <c r="E457" s="34">
        <v>267750</v>
      </c>
      <c r="F457" s="17">
        <f t="shared" si="98"/>
        <v>29287.618151111106</v>
      </c>
      <c r="G457" s="18">
        <f t="shared" si="99"/>
        <v>0.0017919178618066172</v>
      </c>
      <c r="H457" s="19">
        <f>$B$543*G457</f>
        <v>167685.38782703463</v>
      </c>
      <c r="I457" s="20">
        <f t="shared" si="100"/>
        <v>18.7260985620915</v>
      </c>
      <c r="J457" s="20">
        <f t="shared" si="101"/>
        <v>13647.618151111108</v>
      </c>
      <c r="K457" s="20">
        <f t="shared" si="97"/>
        <v>13647.618151111108</v>
      </c>
      <c r="L457" s="20">
        <f t="shared" si="102"/>
        <v>0.003625983152620661</v>
      </c>
      <c r="M457" s="21">
        <f>$F$543*L457</f>
        <v>67131.06247572917</v>
      </c>
      <c r="N457" s="21">
        <f t="shared" si="103"/>
        <v>234816.45030276378</v>
      </c>
      <c r="O457" s="21">
        <v>184512.9</v>
      </c>
      <c r="AD457" s="38" t="e">
        <f>#REF!-O457</f>
        <v>#REF!</v>
      </c>
      <c r="AE457" s="68" t="e">
        <f>AD457/#REF!</f>
        <v>#REF!</v>
      </c>
      <c r="AF457" s="69">
        <v>188884.4092298557</v>
      </c>
      <c r="AG457" s="70" t="e">
        <f>#REF!-AF457</f>
        <v>#REF!</v>
      </c>
      <c r="AH457" s="68" t="e">
        <f>AG457/#REF!</f>
        <v>#REF!</v>
      </c>
      <c r="AI457" s="38" t="e">
        <f>#REF!-#REF!</f>
        <v>#REF!</v>
      </c>
      <c r="AJ457" s="68" t="e">
        <f>AI457/#REF!</f>
        <v>#REF!</v>
      </c>
      <c r="AK457" s="38" t="e">
        <f>#REF!-#REF!</f>
        <v>#REF!</v>
      </c>
      <c r="AL457" s="76" t="e">
        <f>AK457/#REF!</f>
        <v>#REF!</v>
      </c>
    </row>
    <row r="458" spans="1:38" s="39" customFormat="1" ht="12.75">
      <c r="A458" s="15" t="s">
        <v>837</v>
      </c>
      <c r="B458" s="15" t="s">
        <v>838</v>
      </c>
      <c r="C458" s="32">
        <v>250</v>
      </c>
      <c r="D458" s="44">
        <v>205720.6</v>
      </c>
      <c r="E458" s="34">
        <v>13050</v>
      </c>
      <c r="F458" s="17">
        <f t="shared" si="98"/>
        <v>3941.0076628352494</v>
      </c>
      <c r="G458" s="18">
        <f t="shared" si="99"/>
        <v>0.00024112449117967344</v>
      </c>
      <c r="H458" s="19">
        <f>$B$543*G458</f>
        <v>22564.122318249116</v>
      </c>
      <c r="I458" s="20">
        <f t="shared" si="100"/>
        <v>15.764030651340997</v>
      </c>
      <c r="J458" s="20">
        <f t="shared" si="101"/>
        <v>1441.0076628352492</v>
      </c>
      <c r="K458" s="20">
        <f t="shared" si="97"/>
        <v>1441.0076628352492</v>
      </c>
      <c r="L458" s="20">
        <f t="shared" si="102"/>
        <v>0.0003828557811615277</v>
      </c>
      <c r="M458" s="21">
        <f>$F$543*L458</f>
        <v>7088.150794570837</v>
      </c>
      <c r="N458" s="21">
        <f t="shared" si="103"/>
        <v>29652.273112819952</v>
      </c>
      <c r="O458" s="21">
        <v>32025.18</v>
      </c>
      <c r="AD458" s="38" t="e">
        <f>#REF!-O458</f>
        <v>#REF!</v>
      </c>
      <c r="AE458" s="68" t="e">
        <f>AD458/#REF!</f>
        <v>#REF!</v>
      </c>
      <c r="AF458" s="69">
        <v>38588.074943815525</v>
      </c>
      <c r="AG458" s="70" t="e">
        <f>#REF!-AF458</f>
        <v>#REF!</v>
      </c>
      <c r="AH458" s="68" t="e">
        <f>AG458/#REF!</f>
        <v>#REF!</v>
      </c>
      <c r="AI458" s="38" t="e">
        <f>#REF!-#REF!</f>
        <v>#REF!</v>
      </c>
      <c r="AJ458" s="68" t="e">
        <f>AI458/#REF!</f>
        <v>#REF!</v>
      </c>
      <c r="AK458" s="38" t="e">
        <f>#REF!-#REF!</f>
        <v>#REF!</v>
      </c>
      <c r="AL458" s="76" t="e">
        <f>AK458/#REF!</f>
        <v>#REF!</v>
      </c>
    </row>
    <row r="459" spans="1:38" s="39" customFormat="1" ht="12.75">
      <c r="A459" s="15" t="s">
        <v>839</v>
      </c>
      <c r="B459" s="15" t="s">
        <v>840</v>
      </c>
      <c r="C459" s="32">
        <v>612</v>
      </c>
      <c r="D459" s="44">
        <v>810148</v>
      </c>
      <c r="E459" s="34">
        <v>65650</v>
      </c>
      <c r="F459" s="17">
        <f t="shared" si="98"/>
        <v>7552.331698400609</v>
      </c>
      <c r="G459" s="18">
        <f t="shared" si="99"/>
        <v>0.00046207779679546725</v>
      </c>
      <c r="H459" s="19">
        <f>$B$543*G459</f>
        <v>43240.650820786126</v>
      </c>
      <c r="I459" s="20">
        <f t="shared" si="100"/>
        <v>12.34041127189642</v>
      </c>
      <c r="J459" s="20">
        <f t="shared" si="101"/>
        <v>1432.3316984006087</v>
      </c>
      <c r="K459" s="20">
        <f t="shared" si="97"/>
        <v>1432.3316984006087</v>
      </c>
      <c r="L459" s="20">
        <f t="shared" si="102"/>
        <v>0.0003805506975546727</v>
      </c>
      <c r="M459" s="21">
        <f>$F$543*L459</f>
        <v>7045.474724354757</v>
      </c>
      <c r="N459" s="21">
        <f t="shared" si="103"/>
        <v>50286.12554514088</v>
      </c>
      <c r="O459" s="21">
        <v>52101.58</v>
      </c>
      <c r="AD459" s="38" t="e">
        <f>#REF!-O459</f>
        <v>#REF!</v>
      </c>
      <c r="AE459" s="68" t="e">
        <f>AD459/#REF!</f>
        <v>#REF!</v>
      </c>
      <c r="AF459" s="69">
        <v>59046.601150975664</v>
      </c>
      <c r="AG459" s="70" t="e">
        <f>#REF!-AF459</f>
        <v>#REF!</v>
      </c>
      <c r="AH459" s="68" t="e">
        <f>AG459/#REF!</f>
        <v>#REF!</v>
      </c>
      <c r="AI459" s="38" t="e">
        <f>#REF!-#REF!</f>
        <v>#REF!</v>
      </c>
      <c r="AJ459" s="68" t="e">
        <f>AI459/#REF!</f>
        <v>#REF!</v>
      </c>
      <c r="AK459" s="38" t="e">
        <f>#REF!-#REF!</f>
        <v>#REF!</v>
      </c>
      <c r="AL459" s="76" t="e">
        <f>AK459/#REF!</f>
        <v>#REF!</v>
      </c>
    </row>
    <row r="460" spans="1:38" s="39" customFormat="1" ht="12.75">
      <c r="A460" s="15" t="s">
        <v>841</v>
      </c>
      <c r="B460" s="15" t="s">
        <v>842</v>
      </c>
      <c r="C460" s="32">
        <v>30</v>
      </c>
      <c r="D460" s="44">
        <v>106669.2</v>
      </c>
      <c r="E460" s="34">
        <v>40500</v>
      </c>
      <c r="F460" s="17">
        <f t="shared" si="98"/>
        <v>79.01422222222222</v>
      </c>
      <c r="G460" s="18">
        <f t="shared" si="99"/>
        <v>4.834363634701576E-06</v>
      </c>
      <c r="H460" s="19">
        <f>$B$543*G460</f>
        <v>452.3935824628393</v>
      </c>
      <c r="I460" s="20">
        <f t="shared" si="100"/>
        <v>2.6338074074074074</v>
      </c>
      <c r="J460" s="20">
        <f t="shared" si="101"/>
        <v>-220.98577777777777</v>
      </c>
      <c r="K460" s="20">
        <f t="shared" si="97"/>
        <v>0</v>
      </c>
      <c r="L460" s="20">
        <f t="shared" si="102"/>
        <v>0</v>
      </c>
      <c r="M460" s="21">
        <f>$F$543*L460</f>
        <v>0</v>
      </c>
      <c r="N460" s="21">
        <f t="shared" si="103"/>
        <v>452.3935824628393</v>
      </c>
      <c r="O460" s="21">
        <v>555.09</v>
      </c>
      <c r="AD460" s="38" t="e">
        <f>#REF!-O460</f>
        <v>#REF!</v>
      </c>
      <c r="AE460" s="68" t="e">
        <f>AD460/#REF!</f>
        <v>#REF!</v>
      </c>
      <c r="AF460" s="69">
        <v>514.0887468077384</v>
      </c>
      <c r="AG460" s="70" t="e">
        <f>#REF!-AF460</f>
        <v>#REF!</v>
      </c>
      <c r="AH460" s="68" t="e">
        <f>AG460/#REF!</f>
        <v>#REF!</v>
      </c>
      <c r="AI460" s="38" t="e">
        <f>#REF!-#REF!</f>
        <v>#REF!</v>
      </c>
      <c r="AJ460" s="68" t="e">
        <f>AI460/#REF!</f>
        <v>#REF!</v>
      </c>
      <c r="AK460" s="38" t="e">
        <f>#REF!-#REF!</f>
        <v>#REF!</v>
      </c>
      <c r="AL460" s="76" t="e">
        <f>AK460/#REF!</f>
        <v>#REF!</v>
      </c>
    </row>
    <row r="461" spans="1:38" s="39" customFormat="1" ht="12.75">
      <c r="A461" s="15" t="s">
        <v>843</v>
      </c>
      <c r="B461" s="15" t="s">
        <v>844</v>
      </c>
      <c r="C461" s="32">
        <v>3242</v>
      </c>
      <c r="D461" s="44">
        <v>3217901.88</v>
      </c>
      <c r="E461" s="34">
        <v>162100</v>
      </c>
      <c r="F461" s="17">
        <f t="shared" si="98"/>
        <v>64358.037599999996</v>
      </c>
      <c r="G461" s="18">
        <f t="shared" si="99"/>
        <v>0.003937647525013458</v>
      </c>
      <c r="H461" s="19">
        <f>$B$543*G461</f>
        <v>368480.0327244589</v>
      </c>
      <c r="I461" s="20">
        <f t="shared" si="100"/>
        <v>19.85133793954349</v>
      </c>
      <c r="J461" s="20">
        <f t="shared" si="101"/>
        <v>31938.0376</v>
      </c>
      <c r="K461" s="20">
        <f t="shared" si="97"/>
        <v>31938.0376</v>
      </c>
      <c r="L461" s="20">
        <f t="shared" si="102"/>
        <v>0.00848549431725835</v>
      </c>
      <c r="M461" s="21">
        <f>$F$543*L461</f>
        <v>157099.53002335667</v>
      </c>
      <c r="N461" s="21">
        <f t="shared" si="103"/>
        <v>525579.5627478156</v>
      </c>
      <c r="O461" s="21">
        <v>679767.01</v>
      </c>
      <c r="AD461" s="38" t="e">
        <f>#REF!-O461</f>
        <v>#REF!</v>
      </c>
      <c r="AE461" s="68" t="e">
        <f>AD461/#REF!</f>
        <v>#REF!</v>
      </c>
      <c r="AF461" s="69">
        <v>622422.1960807499</v>
      </c>
      <c r="AG461" s="70" t="e">
        <f>#REF!-AF461</f>
        <v>#REF!</v>
      </c>
      <c r="AH461" s="68" t="e">
        <f>AG461/#REF!</f>
        <v>#REF!</v>
      </c>
      <c r="AI461" s="38" t="e">
        <f>#REF!-#REF!</f>
        <v>#REF!</v>
      </c>
      <c r="AJ461" s="68" t="e">
        <f>AI461/#REF!</f>
        <v>#REF!</v>
      </c>
      <c r="AK461" s="38" t="e">
        <f>#REF!-#REF!</f>
        <v>#REF!</v>
      </c>
      <c r="AL461" s="76" t="e">
        <f>AK461/#REF!</f>
        <v>#REF!</v>
      </c>
    </row>
    <row r="462" spans="1:38" s="39" customFormat="1" ht="12.75">
      <c r="A462" s="15" t="s">
        <v>845</v>
      </c>
      <c r="B462" s="15" t="s">
        <v>846</v>
      </c>
      <c r="C462" s="32">
        <v>304</v>
      </c>
      <c r="D462" s="44">
        <v>411808.12</v>
      </c>
      <c r="E462" s="34">
        <v>24800</v>
      </c>
      <c r="F462" s="17">
        <f t="shared" si="98"/>
        <v>5047.970503225807</v>
      </c>
      <c r="G462" s="18">
        <f t="shared" si="99"/>
        <v>0.0003088523096665713</v>
      </c>
      <c r="H462" s="19">
        <f>$B$543*G462</f>
        <v>28902.005182034147</v>
      </c>
      <c r="I462" s="20">
        <f t="shared" si="100"/>
        <v>16.60516612903226</v>
      </c>
      <c r="J462" s="20">
        <f t="shared" si="101"/>
        <v>2007.9705032258069</v>
      </c>
      <c r="K462" s="20">
        <f t="shared" si="97"/>
        <v>2007.9705032258069</v>
      </c>
      <c r="L462" s="20">
        <f t="shared" si="102"/>
        <v>0.0005334899566385685</v>
      </c>
      <c r="M462" s="21">
        <f>$F$543*L462</f>
        <v>9876.975733710615</v>
      </c>
      <c r="N462" s="21">
        <f t="shared" si="103"/>
        <v>38778.98091574476</v>
      </c>
      <c r="O462" s="21">
        <v>49095.37</v>
      </c>
      <c r="AD462" s="38" t="e">
        <f>#REF!-O462</f>
        <v>#REF!</v>
      </c>
      <c r="AE462" s="68" t="e">
        <f>AD462/#REF!</f>
        <v>#REF!</v>
      </c>
      <c r="AF462" s="69">
        <v>48677.12068602096</v>
      </c>
      <c r="AG462" s="70" t="e">
        <f>#REF!-AF462</f>
        <v>#REF!</v>
      </c>
      <c r="AH462" s="68" t="e">
        <f>AG462/#REF!</f>
        <v>#REF!</v>
      </c>
      <c r="AI462" s="38" t="e">
        <f>#REF!-#REF!</f>
        <v>#REF!</v>
      </c>
      <c r="AJ462" s="68" t="e">
        <f>AI462/#REF!</f>
        <v>#REF!</v>
      </c>
      <c r="AK462" s="38" t="e">
        <f>#REF!-#REF!</f>
        <v>#REF!</v>
      </c>
      <c r="AL462" s="76" t="e">
        <f>AK462/#REF!</f>
        <v>#REF!</v>
      </c>
    </row>
    <row r="463" spans="1:38" s="39" customFormat="1" ht="12.75">
      <c r="A463" s="15" t="s">
        <v>847</v>
      </c>
      <c r="B463" s="15" t="s">
        <v>848</v>
      </c>
      <c r="C463" s="32">
        <v>1114</v>
      </c>
      <c r="D463" s="44">
        <v>931505.52</v>
      </c>
      <c r="E463" s="34">
        <v>91700</v>
      </c>
      <c r="F463" s="17">
        <f t="shared" si="98"/>
        <v>11316.217549400217</v>
      </c>
      <c r="G463" s="18">
        <f t="shared" si="99"/>
        <v>0.0006923653623942944</v>
      </c>
      <c r="H463" s="19">
        <f>$B$543*G463</f>
        <v>64790.66746622007</v>
      </c>
      <c r="I463" s="20">
        <f t="shared" si="100"/>
        <v>10.158184514721919</v>
      </c>
      <c r="J463" s="20">
        <f t="shared" si="101"/>
        <v>176.21754940021748</v>
      </c>
      <c r="K463" s="20">
        <f t="shared" si="97"/>
        <v>176.21754940021748</v>
      </c>
      <c r="L463" s="20">
        <f t="shared" si="102"/>
        <v>4.681856264195574E-05</v>
      </c>
      <c r="M463" s="21">
        <f>$F$543*L463</f>
        <v>866.7938380986126</v>
      </c>
      <c r="N463" s="21">
        <f t="shared" si="103"/>
        <v>65657.46130431868</v>
      </c>
      <c r="O463" s="21">
        <v>116301.16</v>
      </c>
      <c r="AD463" s="38" t="e">
        <f>#REF!-O463</f>
        <v>#REF!</v>
      </c>
      <c r="AE463" s="68" t="e">
        <f>AD463/#REF!</f>
        <v>#REF!</v>
      </c>
      <c r="AF463" s="69">
        <v>87440.17290040206</v>
      </c>
      <c r="AG463" s="70" t="e">
        <f>#REF!-AF463</f>
        <v>#REF!</v>
      </c>
      <c r="AH463" s="68" t="e">
        <f>AG463/#REF!</f>
        <v>#REF!</v>
      </c>
      <c r="AI463" s="38" t="e">
        <f>#REF!-#REF!</f>
        <v>#REF!</v>
      </c>
      <c r="AJ463" s="68" t="e">
        <f>AI463/#REF!</f>
        <v>#REF!</v>
      </c>
      <c r="AK463" s="38" t="e">
        <f>#REF!-#REF!</f>
        <v>#REF!</v>
      </c>
      <c r="AL463" s="76" t="e">
        <f>AK463/#REF!</f>
        <v>#REF!</v>
      </c>
    </row>
    <row r="464" spans="1:38" s="39" customFormat="1" ht="12.75">
      <c r="A464" s="15" t="s">
        <v>849</v>
      </c>
      <c r="B464" s="15" t="s">
        <v>850</v>
      </c>
      <c r="C464" s="32">
        <v>19</v>
      </c>
      <c r="D464" s="40">
        <v>0</v>
      </c>
      <c r="E464" s="34">
        <v>4000</v>
      </c>
      <c r="F464" s="17">
        <f t="shared" si="98"/>
        <v>0</v>
      </c>
      <c r="G464" s="18">
        <f t="shared" si="99"/>
        <v>0</v>
      </c>
      <c r="H464" s="19">
        <f>$B$543*G464</f>
        <v>0</v>
      </c>
      <c r="I464" s="20">
        <f t="shared" si="100"/>
        <v>0</v>
      </c>
      <c r="J464" s="20">
        <f t="shared" si="101"/>
        <v>-190</v>
      </c>
      <c r="K464" s="20">
        <f t="shared" si="97"/>
        <v>0</v>
      </c>
      <c r="L464" s="20">
        <f t="shared" si="102"/>
        <v>0</v>
      </c>
      <c r="M464" s="21">
        <f>$F$543*L464</f>
        <v>0</v>
      </c>
      <c r="N464" s="21">
        <f t="shared" si="103"/>
        <v>0</v>
      </c>
      <c r="O464" s="21">
        <v>0</v>
      </c>
      <c r="AD464" s="38" t="e">
        <f>#REF!-O464</f>
        <v>#REF!</v>
      </c>
      <c r="AE464" s="68" t="e">
        <f>AD464/#REF!</f>
        <v>#REF!</v>
      </c>
      <c r="AF464" s="69">
        <v>0</v>
      </c>
      <c r="AG464" s="70" t="e">
        <f>#REF!-AF464</f>
        <v>#REF!</v>
      </c>
      <c r="AH464" s="68" t="e">
        <f>AG464/#REF!</f>
        <v>#REF!</v>
      </c>
      <c r="AI464" s="38" t="e">
        <f>#REF!-#REF!</f>
        <v>#REF!</v>
      </c>
      <c r="AJ464" s="68"/>
      <c r="AK464" s="38" t="e">
        <f>#REF!-#REF!</f>
        <v>#REF!</v>
      </c>
      <c r="AL464" s="76" t="e">
        <f>AK464/#REF!</f>
        <v>#REF!</v>
      </c>
    </row>
    <row r="465" spans="1:38" s="39" customFormat="1" ht="12.75">
      <c r="A465" s="15" t="s">
        <v>851</v>
      </c>
      <c r="B465" s="15" t="s">
        <v>852</v>
      </c>
      <c r="C465" s="32">
        <v>432</v>
      </c>
      <c r="D465" s="44">
        <v>424824.13</v>
      </c>
      <c r="E465" s="34">
        <v>38650</v>
      </c>
      <c r="F465" s="17">
        <f t="shared" si="98"/>
        <v>4748.357675549806</v>
      </c>
      <c r="G465" s="18">
        <f t="shared" si="99"/>
        <v>0.00029052095971626317</v>
      </c>
      <c r="H465" s="19">
        <f>$B$543*G465</f>
        <v>27186.580836237743</v>
      </c>
      <c r="I465" s="20">
        <f t="shared" si="100"/>
        <v>10.991568693402328</v>
      </c>
      <c r="J465" s="20">
        <f t="shared" si="101"/>
        <v>428.3576755498059</v>
      </c>
      <c r="K465" s="20">
        <f t="shared" si="97"/>
        <v>428.3576755498059</v>
      </c>
      <c r="L465" s="20">
        <f t="shared" si="102"/>
        <v>0.00011380870256198438</v>
      </c>
      <c r="M465" s="21">
        <f>$F$543*L465</f>
        <v>2107.042090487488</v>
      </c>
      <c r="N465" s="21">
        <f t="shared" si="103"/>
        <v>29293.62292672523</v>
      </c>
      <c r="O465" s="21">
        <v>40699.95</v>
      </c>
      <c r="AD465" s="38" t="e">
        <f>#REF!-O465</f>
        <v>#REF!</v>
      </c>
      <c r="AE465" s="68" t="e">
        <f>AD465/#REF!</f>
        <v>#REF!</v>
      </c>
      <c r="AF465" s="69">
        <v>39828.39558728687</v>
      </c>
      <c r="AG465" s="70" t="e">
        <f>#REF!-AF465</f>
        <v>#REF!</v>
      </c>
      <c r="AH465" s="68" t="e">
        <f>AG465/#REF!</f>
        <v>#REF!</v>
      </c>
      <c r="AI465" s="38" t="e">
        <f>#REF!-#REF!</f>
        <v>#REF!</v>
      </c>
      <c r="AJ465" s="68" t="e">
        <f>AI465/#REF!</f>
        <v>#REF!</v>
      </c>
      <c r="AK465" s="38" t="e">
        <f>#REF!-#REF!</f>
        <v>#REF!</v>
      </c>
      <c r="AL465" s="76" t="e">
        <f>AK465/#REF!</f>
        <v>#REF!</v>
      </c>
    </row>
    <row r="466" spans="1:38" s="39" customFormat="1" ht="12.75">
      <c r="A466" s="15" t="s">
        <v>853</v>
      </c>
      <c r="B466" s="15" t="s">
        <v>854</v>
      </c>
      <c r="C466" s="32">
        <v>614</v>
      </c>
      <c r="D466" s="44">
        <v>374246.24</v>
      </c>
      <c r="E466" s="34">
        <v>33800</v>
      </c>
      <c r="F466" s="17">
        <f t="shared" si="98"/>
        <v>6798.437614201183</v>
      </c>
      <c r="G466" s="18">
        <f t="shared" si="99"/>
        <v>0.00041595194701085305</v>
      </c>
      <c r="H466" s="19">
        <f>$B$543*G466</f>
        <v>38924.25263376962</v>
      </c>
      <c r="I466" s="20">
        <f t="shared" si="100"/>
        <v>11.072373964497041</v>
      </c>
      <c r="J466" s="20">
        <f t="shared" si="101"/>
        <v>658.4376142011832</v>
      </c>
      <c r="K466" s="20">
        <f t="shared" si="97"/>
        <v>658.4376142011832</v>
      </c>
      <c r="L466" s="20">
        <f t="shared" si="102"/>
        <v>0.00017493775614984202</v>
      </c>
      <c r="M466" s="21">
        <f>$F$543*L466</f>
        <v>3238.7788202962765</v>
      </c>
      <c r="N466" s="21">
        <f t="shared" si="103"/>
        <v>42163.031454065895</v>
      </c>
      <c r="O466" s="21">
        <v>46681.76</v>
      </c>
      <c r="AD466" s="38" t="e">
        <f>#REF!-O466</f>
        <v>#REF!</v>
      </c>
      <c r="AE466" s="68" t="e">
        <f>AD466/#REF!</f>
        <v>#REF!</v>
      </c>
      <c r="AF466" s="69">
        <v>52336.255852037204</v>
      </c>
      <c r="AG466" s="70" t="e">
        <f>#REF!-AF466</f>
        <v>#REF!</v>
      </c>
      <c r="AH466" s="68" t="e">
        <f>AG466/#REF!</f>
        <v>#REF!</v>
      </c>
      <c r="AI466" s="38" t="e">
        <f>#REF!-#REF!</f>
        <v>#REF!</v>
      </c>
      <c r="AJ466" s="68" t="e">
        <f>AI466/#REF!</f>
        <v>#REF!</v>
      </c>
      <c r="AK466" s="38" t="e">
        <f>#REF!-#REF!</f>
        <v>#REF!</v>
      </c>
      <c r="AL466" s="76" t="e">
        <f>AK466/#REF!</f>
        <v>#REF!</v>
      </c>
    </row>
    <row r="467" spans="1:38" s="39" customFormat="1" ht="12.75">
      <c r="A467" s="15" t="s">
        <v>855</v>
      </c>
      <c r="B467" s="15" t="s">
        <v>856</v>
      </c>
      <c r="C467" s="32">
        <v>160</v>
      </c>
      <c r="D467" s="44">
        <v>246667.04</v>
      </c>
      <c r="E467" s="34">
        <v>22650</v>
      </c>
      <c r="F467" s="17">
        <f t="shared" si="98"/>
        <v>1742.4603267108168</v>
      </c>
      <c r="G467" s="18">
        <f t="shared" si="99"/>
        <v>0.00010660975456633546</v>
      </c>
      <c r="H467" s="19">
        <f>$B$543*G467</f>
        <v>9976.404846245236</v>
      </c>
      <c r="I467" s="20">
        <f t="shared" si="100"/>
        <v>10.890377041942605</v>
      </c>
      <c r="J467" s="20">
        <f t="shared" si="101"/>
        <v>142.4603267108168</v>
      </c>
      <c r="K467" s="20">
        <f t="shared" si="97"/>
        <v>142.4603267108168</v>
      </c>
      <c r="L467" s="20">
        <f t="shared" si="102"/>
        <v>3.784973603824061E-05</v>
      </c>
      <c r="M467" s="21">
        <f>$F$543*L467</f>
        <v>700.7459460578493</v>
      </c>
      <c r="N467" s="21">
        <f t="shared" si="103"/>
        <v>10677.150792303084</v>
      </c>
      <c r="O467" s="21">
        <v>16446.52</v>
      </c>
      <c r="AD467" s="38" t="e">
        <f>#REF!-O467</f>
        <v>#REF!</v>
      </c>
      <c r="AE467" s="68" t="e">
        <f>AD467/#REF!</f>
        <v>#REF!</v>
      </c>
      <c r="AF467" s="69">
        <v>14877.260749821766</v>
      </c>
      <c r="AG467" s="70" t="e">
        <f>#REF!-AF467</f>
        <v>#REF!</v>
      </c>
      <c r="AH467" s="68" t="e">
        <f>AG467/#REF!</f>
        <v>#REF!</v>
      </c>
      <c r="AI467" s="38" t="e">
        <f>#REF!-#REF!</f>
        <v>#REF!</v>
      </c>
      <c r="AJ467" s="68" t="e">
        <f>AI467/#REF!</f>
        <v>#REF!</v>
      </c>
      <c r="AK467" s="38" t="e">
        <f>#REF!-#REF!</f>
        <v>#REF!</v>
      </c>
      <c r="AL467" s="76" t="e">
        <f>AK467/#REF!</f>
        <v>#REF!</v>
      </c>
    </row>
    <row r="468" spans="1:38" s="39" customFormat="1" ht="12.75">
      <c r="A468" s="15" t="s">
        <v>857</v>
      </c>
      <c r="B468" s="15" t="s">
        <v>858</v>
      </c>
      <c r="C468" s="32">
        <v>112</v>
      </c>
      <c r="D468" s="44">
        <v>155191.91</v>
      </c>
      <c r="E468" s="34">
        <v>15800</v>
      </c>
      <c r="F468" s="17">
        <f t="shared" si="98"/>
        <v>1100.0945518987342</v>
      </c>
      <c r="G468" s="18">
        <f t="shared" si="99"/>
        <v>6.730759282139516E-05</v>
      </c>
      <c r="H468" s="19">
        <f>$B$543*G468</f>
        <v>6298.558682026136</v>
      </c>
      <c r="I468" s="20">
        <f t="shared" si="100"/>
        <v>9.822272784810126</v>
      </c>
      <c r="J468" s="20">
        <f t="shared" si="101"/>
        <v>-19.905448101265875</v>
      </c>
      <c r="K468" s="20">
        <f t="shared" si="97"/>
        <v>0</v>
      </c>
      <c r="L468" s="20">
        <f t="shared" si="102"/>
        <v>0</v>
      </c>
      <c r="M468" s="21">
        <f>$F$543*L468</f>
        <v>0</v>
      </c>
      <c r="N468" s="21">
        <f t="shared" si="103"/>
        <v>6298.558682026136</v>
      </c>
      <c r="O468" s="21">
        <v>5481.83</v>
      </c>
      <c r="AD468" s="38" t="e">
        <f>#REF!-O468</f>
        <v>#REF!</v>
      </c>
      <c r="AE468" s="68" t="e">
        <f>AD468/#REF!</f>
        <v>#REF!</v>
      </c>
      <c r="AF468" s="69">
        <v>9468.943653554124</v>
      </c>
      <c r="AG468" s="70" t="e">
        <f>#REF!-AF468</f>
        <v>#REF!</v>
      </c>
      <c r="AH468" s="68" t="e">
        <f>AG468/#REF!</f>
        <v>#REF!</v>
      </c>
      <c r="AI468" s="38" t="e">
        <f>#REF!-#REF!</f>
        <v>#REF!</v>
      </c>
      <c r="AJ468" s="68" t="e">
        <f>AI468/#REF!</f>
        <v>#REF!</v>
      </c>
      <c r="AK468" s="38" t="e">
        <f>#REF!-#REF!</f>
        <v>#REF!</v>
      </c>
      <c r="AL468" s="76" t="e">
        <f>AK468/#REF!</f>
        <v>#REF!</v>
      </c>
    </row>
    <row r="469" spans="1:38" s="39" customFormat="1" ht="12.75">
      <c r="A469" s="15" t="s">
        <v>859</v>
      </c>
      <c r="B469" s="15" t="s">
        <v>860</v>
      </c>
      <c r="C469" s="32">
        <v>611</v>
      </c>
      <c r="D469" s="44">
        <v>604724</v>
      </c>
      <c r="E469" s="34">
        <v>86250</v>
      </c>
      <c r="F469" s="17">
        <f t="shared" si="98"/>
        <v>4283.899872463769</v>
      </c>
      <c r="G469" s="18">
        <f t="shared" si="99"/>
        <v>0.0002621038235356702</v>
      </c>
      <c r="H469" s="19">
        <f>$B$543*G469</f>
        <v>24527.341479935905</v>
      </c>
      <c r="I469" s="20">
        <f t="shared" si="100"/>
        <v>7.011292753623189</v>
      </c>
      <c r="J469" s="20">
        <f t="shared" si="101"/>
        <v>-1826.1001275362316</v>
      </c>
      <c r="K469" s="20">
        <f t="shared" si="97"/>
        <v>0</v>
      </c>
      <c r="L469" s="20">
        <f t="shared" si="102"/>
        <v>0</v>
      </c>
      <c r="M469" s="21">
        <f>$F$543*L469</f>
        <v>0</v>
      </c>
      <c r="N469" s="21">
        <f t="shared" si="103"/>
        <v>24527.341479935905</v>
      </c>
      <c r="O469" s="21">
        <v>51278.86</v>
      </c>
      <c r="AD469" s="38" t="e">
        <f>#REF!-O469</f>
        <v>#REF!</v>
      </c>
      <c r="AE469" s="68" t="e">
        <f>AD469/#REF!</f>
        <v>#REF!</v>
      </c>
      <c r="AF469" s="69">
        <v>31880.962718409664</v>
      </c>
      <c r="AG469" s="70" t="e">
        <f>#REF!-AF469</f>
        <v>#REF!</v>
      </c>
      <c r="AH469" s="68" t="e">
        <f>AG469/#REF!</f>
        <v>#REF!</v>
      </c>
      <c r="AI469" s="38" t="e">
        <f>#REF!-#REF!</f>
        <v>#REF!</v>
      </c>
      <c r="AJ469" s="68" t="e">
        <f>AI469/#REF!</f>
        <v>#REF!</v>
      </c>
      <c r="AK469" s="38" t="e">
        <f>#REF!-#REF!</f>
        <v>#REF!</v>
      </c>
      <c r="AL469" s="76" t="e">
        <f>AK469/#REF!</f>
        <v>#REF!</v>
      </c>
    </row>
    <row r="470" spans="1:38" s="39" customFormat="1" ht="12.75">
      <c r="A470" s="15" t="s">
        <v>861</v>
      </c>
      <c r="B470" s="15" t="s">
        <v>862</v>
      </c>
      <c r="C470" s="32">
        <v>596</v>
      </c>
      <c r="D470" s="44">
        <v>593806.51</v>
      </c>
      <c r="E470" s="34">
        <v>52950</v>
      </c>
      <c r="F470" s="17">
        <f t="shared" si="98"/>
        <v>6683.82776128423</v>
      </c>
      <c r="G470" s="18">
        <f t="shared" si="99"/>
        <v>0.0004089397194708294</v>
      </c>
      <c r="H470" s="19">
        <f>$B$543*G470</f>
        <v>38268.057325021044</v>
      </c>
      <c r="I470" s="20">
        <f t="shared" si="100"/>
        <v>11.2144761095373</v>
      </c>
      <c r="J470" s="20">
        <f t="shared" si="101"/>
        <v>723.8277612842305</v>
      </c>
      <c r="K470" s="20">
        <f t="shared" si="97"/>
        <v>723.8277612842305</v>
      </c>
      <c r="L470" s="20">
        <f t="shared" si="102"/>
        <v>0.00019231101271704844</v>
      </c>
      <c r="M470" s="21">
        <f>$F$543*L470</f>
        <v>3560.425425625118</v>
      </c>
      <c r="N470" s="21">
        <f t="shared" si="103"/>
        <v>41828.48275064616</v>
      </c>
      <c r="O470" s="21">
        <v>62674.59</v>
      </c>
      <c r="AD470" s="38" t="e">
        <f>#REF!-O470</f>
        <v>#REF!</v>
      </c>
      <c r="AE470" s="68" t="e">
        <f>AD470/#REF!</f>
        <v>#REF!</v>
      </c>
      <c r="AF470" s="69">
        <v>52209.74330545456</v>
      </c>
      <c r="AG470" s="70" t="e">
        <f>#REF!-AF470</f>
        <v>#REF!</v>
      </c>
      <c r="AH470" s="68" t="e">
        <f>AG470/#REF!</f>
        <v>#REF!</v>
      </c>
      <c r="AI470" s="38" t="e">
        <f>#REF!-#REF!</f>
        <v>#REF!</v>
      </c>
      <c r="AJ470" s="68" t="e">
        <f>AI470/#REF!</f>
        <v>#REF!</v>
      </c>
      <c r="AK470" s="38" t="e">
        <f>#REF!-#REF!</f>
        <v>#REF!</v>
      </c>
      <c r="AL470" s="76" t="e">
        <f>AK470/#REF!</f>
        <v>#REF!</v>
      </c>
    </row>
    <row r="471" spans="1:38" s="39" customFormat="1" ht="12.75">
      <c r="A471" s="15" t="s">
        <v>863</v>
      </c>
      <c r="B471" s="15" t="s">
        <v>864</v>
      </c>
      <c r="C471" s="32">
        <v>55</v>
      </c>
      <c r="D471" s="44">
        <v>211652.58</v>
      </c>
      <c r="E471" s="34">
        <v>42250</v>
      </c>
      <c r="F471" s="17">
        <f t="shared" si="98"/>
        <v>275.5240686390532</v>
      </c>
      <c r="G471" s="18">
        <f t="shared" si="99"/>
        <v>1.685751628570797E-05</v>
      </c>
      <c r="H471" s="19">
        <f>$B$543*G471</f>
        <v>1577.5048714116538</v>
      </c>
      <c r="I471" s="20">
        <f t="shared" si="100"/>
        <v>5.009528520710059</v>
      </c>
      <c r="J471" s="20">
        <f t="shared" si="101"/>
        <v>-274.4759313609468</v>
      </c>
      <c r="K471" s="20">
        <f t="shared" si="97"/>
        <v>0</v>
      </c>
      <c r="L471" s="20">
        <f t="shared" si="102"/>
        <v>0</v>
      </c>
      <c r="M471" s="21">
        <f>$F$543*L471</f>
        <v>0</v>
      </c>
      <c r="N471" s="21">
        <f t="shared" si="103"/>
        <v>1577.5048714116538</v>
      </c>
      <c r="O471" s="21">
        <v>1718.75</v>
      </c>
      <c r="AD471" s="38" t="e">
        <f>#REF!-O471</f>
        <v>#REF!</v>
      </c>
      <c r="AE471" s="68" t="e">
        <f>AD471/#REF!</f>
        <v>#REF!</v>
      </c>
      <c r="AF471" s="69">
        <v>1803.7974165586572</v>
      </c>
      <c r="AG471" s="70" t="e">
        <f>#REF!-AF471</f>
        <v>#REF!</v>
      </c>
      <c r="AH471" s="68" t="e">
        <f>AG471/#REF!</f>
        <v>#REF!</v>
      </c>
      <c r="AI471" s="38" t="e">
        <f>#REF!-#REF!</f>
        <v>#REF!</v>
      </c>
      <c r="AJ471" s="68" t="e">
        <f>AI471/#REF!</f>
        <v>#REF!</v>
      </c>
      <c r="AK471" s="38" t="e">
        <f>#REF!-#REF!</f>
        <v>#REF!</v>
      </c>
      <c r="AL471" s="76" t="e">
        <f>AK471/#REF!</f>
        <v>#REF!</v>
      </c>
    </row>
    <row r="472" spans="1:38" s="39" customFormat="1" ht="12.75">
      <c r="A472" s="15" t="s">
        <v>865</v>
      </c>
      <c r="B472" s="15" t="s">
        <v>866</v>
      </c>
      <c r="C472" s="32">
        <v>305</v>
      </c>
      <c r="D472" s="44">
        <v>193404.75</v>
      </c>
      <c r="E472" s="34">
        <v>16200</v>
      </c>
      <c r="F472" s="17">
        <f t="shared" si="98"/>
        <v>3641.2622685185183</v>
      </c>
      <c r="G472" s="18">
        <f t="shared" si="99"/>
        <v>0.00022278503034338688</v>
      </c>
      <c r="H472" s="19">
        <f>$B$543*G472</f>
        <v>20847.93896608869</v>
      </c>
      <c r="I472" s="20">
        <f t="shared" si="100"/>
        <v>11.938564814814814</v>
      </c>
      <c r="J472" s="20">
        <f t="shared" si="101"/>
        <v>591.2622685185183</v>
      </c>
      <c r="K472" s="20">
        <f t="shared" si="97"/>
        <v>591.2622685185183</v>
      </c>
      <c r="L472" s="20">
        <f t="shared" si="102"/>
        <v>0.0001570901970358745</v>
      </c>
      <c r="M472" s="21">
        <f>$F$543*L472</f>
        <v>2908.3510285805082</v>
      </c>
      <c r="N472" s="21">
        <f t="shared" si="103"/>
        <v>23756.2899946692</v>
      </c>
      <c r="O472" s="21">
        <v>29231.26</v>
      </c>
      <c r="AD472" s="38" t="e">
        <f>#REF!-O472</f>
        <v>#REF!</v>
      </c>
      <c r="AE472" s="68" t="e">
        <f>AD472/#REF!</f>
        <v>#REF!</v>
      </c>
      <c r="AF472" s="69">
        <v>27923.746661266166</v>
      </c>
      <c r="AG472" s="70" t="e">
        <f>#REF!-AF472</f>
        <v>#REF!</v>
      </c>
      <c r="AH472" s="68" t="e">
        <f>AG472/#REF!</f>
        <v>#REF!</v>
      </c>
      <c r="AI472" s="38" t="e">
        <f>#REF!-#REF!</f>
        <v>#REF!</v>
      </c>
      <c r="AJ472" s="68" t="e">
        <f>AI472/#REF!</f>
        <v>#REF!</v>
      </c>
      <c r="AK472" s="38" t="e">
        <f>#REF!-#REF!</f>
        <v>#REF!</v>
      </c>
      <c r="AL472" s="76" t="e">
        <f>AK472/#REF!</f>
        <v>#REF!</v>
      </c>
    </row>
    <row r="473" spans="1:38" s="39" customFormat="1" ht="12.75">
      <c r="A473" s="15" t="s">
        <v>867</v>
      </c>
      <c r="B473" s="15" t="s">
        <v>868</v>
      </c>
      <c r="C473" s="32">
        <v>1206</v>
      </c>
      <c r="D473" s="44">
        <v>878744.69</v>
      </c>
      <c r="E473" s="34">
        <v>82250</v>
      </c>
      <c r="F473" s="17">
        <f t="shared" si="98"/>
        <v>12884.694177993919</v>
      </c>
      <c r="G473" s="18">
        <f t="shared" si="99"/>
        <v>0.0007883301920401169</v>
      </c>
      <c r="H473" s="19">
        <f>$B$543*G473</f>
        <v>73770.93381653768</v>
      </c>
      <c r="I473" s="20">
        <f t="shared" si="100"/>
        <v>10.683826018237081</v>
      </c>
      <c r="J473" s="20">
        <f t="shared" si="101"/>
        <v>824.6941779939197</v>
      </c>
      <c r="K473" s="20">
        <f t="shared" si="97"/>
        <v>824.6941779939197</v>
      </c>
      <c r="L473" s="20">
        <f t="shared" si="102"/>
        <v>0.0002191098228540958</v>
      </c>
      <c r="M473" s="21">
        <f>$F$543*L473</f>
        <v>4056.5757169702633</v>
      </c>
      <c r="N473" s="21">
        <f t="shared" si="103"/>
        <v>77827.50953350795</v>
      </c>
      <c r="O473" s="21">
        <v>130882.25</v>
      </c>
      <c r="AD473" s="38" t="e">
        <f>#REF!-O473</f>
        <v>#REF!</v>
      </c>
      <c r="AE473" s="68" t="e">
        <f>AD473/#REF!</f>
        <v>#REF!</v>
      </c>
      <c r="AF473" s="69">
        <v>100519.18724060235</v>
      </c>
      <c r="AG473" s="70" t="e">
        <f>#REF!-AF473</f>
        <v>#REF!</v>
      </c>
      <c r="AH473" s="68" t="e">
        <f>AG473/#REF!</f>
        <v>#REF!</v>
      </c>
      <c r="AI473" s="38" t="e">
        <f>#REF!-#REF!</f>
        <v>#REF!</v>
      </c>
      <c r="AJ473" s="68" t="e">
        <f>AI473/#REF!</f>
        <v>#REF!</v>
      </c>
      <c r="AK473" s="38" t="e">
        <f>#REF!-#REF!</f>
        <v>#REF!</v>
      </c>
      <c r="AL473" s="76" t="e">
        <f>AK473/#REF!</f>
        <v>#REF!</v>
      </c>
    </row>
    <row r="474" spans="1:38" s="39" customFormat="1" ht="12.75">
      <c r="A474" s="15" t="s">
        <v>869</v>
      </c>
      <c r="B474" s="15" t="s">
        <v>870</v>
      </c>
      <c r="C474" s="32">
        <v>1482</v>
      </c>
      <c r="D474" s="44">
        <v>2182165.55</v>
      </c>
      <c r="E474" s="34">
        <v>134600</v>
      </c>
      <c r="F474" s="17">
        <f t="shared" si="98"/>
        <v>24026.518165676072</v>
      </c>
      <c r="G474" s="18">
        <f t="shared" si="99"/>
        <v>0.0014700255526399902</v>
      </c>
      <c r="H474" s="19">
        <f>$B$543*G474</f>
        <v>137563.1161249566</v>
      </c>
      <c r="I474" s="20">
        <f t="shared" si="100"/>
        <v>16.21222548291233</v>
      </c>
      <c r="J474" s="20">
        <f t="shared" si="101"/>
        <v>9206.518165676074</v>
      </c>
      <c r="K474" s="20">
        <f t="shared" si="97"/>
        <v>9206.518165676074</v>
      </c>
      <c r="L474" s="20">
        <f t="shared" si="102"/>
        <v>0.002446044386164167</v>
      </c>
      <c r="M474" s="21">
        <f>$F$543*L474</f>
        <v>45285.80293797409</v>
      </c>
      <c r="N474" s="21">
        <f t="shared" si="103"/>
        <v>182848.91906293068</v>
      </c>
      <c r="O474" s="21">
        <v>244872.84</v>
      </c>
      <c r="AD474" s="38" t="e">
        <f>#REF!-O474</f>
        <v>#REF!</v>
      </c>
      <c r="AE474" s="68" t="e">
        <f>AD474/#REF!</f>
        <v>#REF!</v>
      </c>
      <c r="AF474" s="69">
        <v>253122.76179331192</v>
      </c>
      <c r="AG474" s="70" t="e">
        <f>#REF!-AF474</f>
        <v>#REF!</v>
      </c>
      <c r="AH474" s="68" t="e">
        <f>AG474/#REF!</f>
        <v>#REF!</v>
      </c>
      <c r="AI474" s="38" t="e">
        <f>#REF!-#REF!</f>
        <v>#REF!</v>
      </c>
      <c r="AJ474" s="68" t="e">
        <f>AI474/#REF!</f>
        <v>#REF!</v>
      </c>
      <c r="AK474" s="38" t="e">
        <f>#REF!-#REF!</f>
        <v>#REF!</v>
      </c>
      <c r="AL474" s="76" t="e">
        <f>AK474/#REF!</f>
        <v>#REF!</v>
      </c>
    </row>
    <row r="475" spans="1:38" s="39" customFormat="1" ht="12.75">
      <c r="A475" s="15" t="s">
        <v>871</v>
      </c>
      <c r="B475" s="15" t="s">
        <v>872</v>
      </c>
      <c r="C475" s="32">
        <v>138</v>
      </c>
      <c r="D475" s="44">
        <v>181305.72</v>
      </c>
      <c r="E475" s="34">
        <v>25750</v>
      </c>
      <c r="F475" s="17">
        <f t="shared" si="98"/>
        <v>971.657839223301</v>
      </c>
      <c r="G475" s="18">
        <f t="shared" si="99"/>
        <v>5.944939013767498E-05</v>
      </c>
      <c r="H475" s="19">
        <f>$B$543*G475</f>
        <v>5563.198098414035</v>
      </c>
      <c r="I475" s="20">
        <f t="shared" si="100"/>
        <v>7.0409988349514565</v>
      </c>
      <c r="J475" s="20">
        <f t="shared" si="101"/>
        <v>-408.342160776699</v>
      </c>
      <c r="K475" s="20">
        <f t="shared" si="97"/>
        <v>0</v>
      </c>
      <c r="L475" s="20">
        <f t="shared" si="102"/>
        <v>0</v>
      </c>
      <c r="M475" s="21">
        <f>$F$543*L475</f>
        <v>0</v>
      </c>
      <c r="N475" s="21">
        <f t="shared" si="103"/>
        <v>5563.198098414035</v>
      </c>
      <c r="O475" s="21">
        <v>5669.38</v>
      </c>
      <c r="AD475" s="38" t="e">
        <f>#REF!-O475</f>
        <v>#REF!</v>
      </c>
      <c r="AE475" s="68" t="e">
        <f>AD475/#REF!</f>
        <v>#REF!</v>
      </c>
      <c r="AF475" s="69">
        <v>6634.642151789328</v>
      </c>
      <c r="AG475" s="70" t="e">
        <f>#REF!-AF475</f>
        <v>#REF!</v>
      </c>
      <c r="AH475" s="68" t="e">
        <f>AG475/#REF!</f>
        <v>#REF!</v>
      </c>
      <c r="AI475" s="38" t="e">
        <f>#REF!-#REF!</f>
        <v>#REF!</v>
      </c>
      <c r="AJ475" s="68" t="e">
        <f>AI475/#REF!</f>
        <v>#REF!</v>
      </c>
      <c r="AK475" s="38" t="e">
        <f>#REF!-#REF!</f>
        <v>#REF!</v>
      </c>
      <c r="AL475" s="76" t="e">
        <f>AK475/#REF!</f>
        <v>#REF!</v>
      </c>
    </row>
    <row r="476" spans="1:38" s="39" customFormat="1" ht="12.75">
      <c r="A476" s="15" t="s">
        <v>873</v>
      </c>
      <c r="B476" s="15" t="s">
        <v>874</v>
      </c>
      <c r="C476" s="32">
        <v>919</v>
      </c>
      <c r="D476" s="44">
        <v>1448788.62</v>
      </c>
      <c r="E476" s="34">
        <v>105300</v>
      </c>
      <c r="F476" s="17">
        <f t="shared" si="98"/>
        <v>12644.223568660971</v>
      </c>
      <c r="G476" s="18">
        <f t="shared" si="99"/>
        <v>0.0007736173677373703</v>
      </c>
      <c r="H476" s="19">
        <f>$B$543*G476</f>
        <v>72394.12648522969</v>
      </c>
      <c r="I476" s="20">
        <f t="shared" si="100"/>
        <v>13.758676353276355</v>
      </c>
      <c r="J476" s="20">
        <f t="shared" si="101"/>
        <v>3454.2235686609706</v>
      </c>
      <c r="K476" s="20">
        <f t="shared" si="97"/>
        <v>3454.2235686609706</v>
      </c>
      <c r="L476" s="20">
        <f t="shared" si="102"/>
        <v>0.0009177393686333603</v>
      </c>
      <c r="M476" s="21">
        <f>$F$543*L476</f>
        <v>16990.92805978287</v>
      </c>
      <c r="N476" s="21">
        <f t="shared" si="103"/>
        <v>89385.05454501256</v>
      </c>
      <c r="O476" s="21">
        <v>97390.68</v>
      </c>
      <c r="AD476" s="38" t="e">
        <f>#REF!-O476</f>
        <v>#REF!</v>
      </c>
      <c r="AE476" s="68" t="e">
        <f>AD476/#REF!</f>
        <v>#REF!</v>
      </c>
      <c r="AF476" s="69">
        <v>124214.25845120501</v>
      </c>
      <c r="AG476" s="70" t="e">
        <f>#REF!-AF476</f>
        <v>#REF!</v>
      </c>
      <c r="AH476" s="68" t="e">
        <f>AG476/#REF!</f>
        <v>#REF!</v>
      </c>
      <c r="AI476" s="38" t="e">
        <f>#REF!-#REF!</f>
        <v>#REF!</v>
      </c>
      <c r="AJ476" s="68" t="e">
        <f>AI476/#REF!</f>
        <v>#REF!</v>
      </c>
      <c r="AK476" s="38" t="e">
        <f>#REF!-#REF!</f>
        <v>#REF!</v>
      </c>
      <c r="AL476" s="76" t="e">
        <f>AK476/#REF!</f>
        <v>#REF!</v>
      </c>
    </row>
    <row r="477" spans="1:38" s="39" customFormat="1" ht="12.75">
      <c r="A477" s="15" t="s">
        <v>875</v>
      </c>
      <c r="B477" s="15" t="s">
        <v>876</v>
      </c>
      <c r="C477" s="32">
        <v>610</v>
      </c>
      <c r="D477" s="44">
        <v>605154.84</v>
      </c>
      <c r="E477" s="34">
        <v>64850</v>
      </c>
      <c r="F477" s="17">
        <f t="shared" si="98"/>
        <v>5692.281455666923</v>
      </c>
      <c r="G477" s="18">
        <f t="shared" si="99"/>
        <v>0.00034827348411236924</v>
      </c>
      <c r="H477" s="19">
        <f>$B$543*G477</f>
        <v>32590.988402992854</v>
      </c>
      <c r="I477" s="20">
        <f t="shared" si="100"/>
        <v>9.331608943716267</v>
      </c>
      <c r="J477" s="20">
        <f t="shared" si="101"/>
        <v>-407.7185443330771</v>
      </c>
      <c r="K477" s="20">
        <f t="shared" si="97"/>
        <v>0</v>
      </c>
      <c r="L477" s="20">
        <f t="shared" si="102"/>
        <v>0</v>
      </c>
      <c r="M477" s="21">
        <f>$F$543*L477</f>
        <v>0</v>
      </c>
      <c r="N477" s="21">
        <f t="shared" si="103"/>
        <v>32590.988402992854</v>
      </c>
      <c r="O477" s="21">
        <v>38145.41</v>
      </c>
      <c r="AD477" s="38" t="e">
        <f>#REF!-O477</f>
        <v>#REF!</v>
      </c>
      <c r="AE477" s="68" t="e">
        <f>AD477/#REF!</f>
        <v>#REF!</v>
      </c>
      <c r="AF477" s="69">
        <v>41659.04760540443</v>
      </c>
      <c r="AG477" s="70" t="e">
        <f>#REF!-AF477</f>
        <v>#REF!</v>
      </c>
      <c r="AH477" s="68" t="e">
        <f>AG477/#REF!</f>
        <v>#REF!</v>
      </c>
      <c r="AI477" s="38" t="e">
        <f>#REF!-#REF!</f>
        <v>#REF!</v>
      </c>
      <c r="AJ477" s="68" t="e">
        <f>AI477/#REF!</f>
        <v>#REF!</v>
      </c>
      <c r="AK477" s="38" t="e">
        <f>#REF!-#REF!</f>
        <v>#REF!</v>
      </c>
      <c r="AL477" s="76" t="e">
        <f>AK477/#REF!</f>
        <v>#REF!</v>
      </c>
    </row>
    <row r="478" spans="1:38" s="39" customFormat="1" ht="12.75">
      <c r="A478" s="15" t="s">
        <v>877</v>
      </c>
      <c r="B478" s="15" t="s">
        <v>878</v>
      </c>
      <c r="C478" s="32">
        <v>1422</v>
      </c>
      <c r="D478" s="44">
        <v>1531072.26</v>
      </c>
      <c r="E478" s="34">
        <v>163400</v>
      </c>
      <c r="F478" s="17">
        <f t="shared" si="98"/>
        <v>13324.26409865361</v>
      </c>
      <c r="G478" s="18">
        <f t="shared" si="99"/>
        <v>0.0008152246014208653</v>
      </c>
      <c r="H478" s="19">
        <f>$B$543*G478</f>
        <v>76287.67834122424</v>
      </c>
      <c r="I478" s="20">
        <f t="shared" si="100"/>
        <v>9.370087270501836</v>
      </c>
      <c r="J478" s="20">
        <f t="shared" si="101"/>
        <v>-895.7359013463894</v>
      </c>
      <c r="K478" s="20">
        <f t="shared" si="97"/>
        <v>0</v>
      </c>
      <c r="L478" s="20">
        <f t="shared" si="102"/>
        <v>0</v>
      </c>
      <c r="M478" s="21">
        <f>$F$543*L478</f>
        <v>0</v>
      </c>
      <c r="N478" s="21">
        <f t="shared" si="103"/>
        <v>76287.67834122424</v>
      </c>
      <c r="O478" s="21">
        <v>72819.73</v>
      </c>
      <c r="AD478" s="38" t="e">
        <f>#REF!-O478</f>
        <v>#REF!</v>
      </c>
      <c r="AE478" s="68" t="e">
        <f>AD478/#REF!</f>
        <v>#REF!</v>
      </c>
      <c r="AF478" s="69">
        <v>85305.25928693179</v>
      </c>
      <c r="AG478" s="70" t="e">
        <f>#REF!-AF478</f>
        <v>#REF!</v>
      </c>
      <c r="AH478" s="68" t="e">
        <f>AG478/#REF!</f>
        <v>#REF!</v>
      </c>
      <c r="AI478" s="38" t="e">
        <f>#REF!-#REF!</f>
        <v>#REF!</v>
      </c>
      <c r="AJ478" s="68" t="e">
        <f>AI478/#REF!</f>
        <v>#REF!</v>
      </c>
      <c r="AK478" s="38" t="e">
        <f>#REF!-#REF!</f>
        <v>#REF!</v>
      </c>
      <c r="AL478" s="76" t="e">
        <f>AK478/#REF!</f>
        <v>#REF!</v>
      </c>
    </row>
    <row r="479" spans="1:38" s="39" customFormat="1" ht="12.75">
      <c r="A479" s="15" t="s">
        <v>879</v>
      </c>
      <c r="B479" s="15" t="s">
        <v>880</v>
      </c>
      <c r="C479" s="32">
        <v>1461</v>
      </c>
      <c r="D479" s="44">
        <v>2095524.86</v>
      </c>
      <c r="E479" s="35">
        <v>165800</v>
      </c>
      <c r="F479" s="17">
        <f t="shared" si="98"/>
        <v>18465.390955729796</v>
      </c>
      <c r="G479" s="18">
        <f t="shared" si="99"/>
        <v>0.0011297765392901805</v>
      </c>
      <c r="H479" s="19">
        <f>$B$543*G479</f>
        <v>105723.04746031041</v>
      </c>
      <c r="I479" s="20">
        <f t="shared" si="100"/>
        <v>12.638871290711702</v>
      </c>
      <c r="J479" s="20">
        <f t="shared" si="101"/>
        <v>3855.390955729796</v>
      </c>
      <c r="K479" s="20">
        <f t="shared" si="97"/>
        <v>3855.390955729796</v>
      </c>
      <c r="L479" s="20">
        <f t="shared" si="102"/>
        <v>0.001024323988072906</v>
      </c>
      <c r="M479" s="21">
        <f>$F$543*L479</f>
        <v>18964.22425156926</v>
      </c>
      <c r="N479" s="21">
        <f t="shared" si="103"/>
        <v>124687.27171187967</v>
      </c>
      <c r="O479" s="21">
        <v>166940.44</v>
      </c>
      <c r="AD479" s="38" t="e">
        <f>#REF!-O479</f>
        <v>#REF!</v>
      </c>
      <c r="AE479" s="68" t="e">
        <f>AD479/#REF!</f>
        <v>#REF!</v>
      </c>
      <c r="AF479" s="69">
        <v>150081.90793283418</v>
      </c>
      <c r="AG479" s="70" t="e">
        <f>#REF!-AF479</f>
        <v>#REF!</v>
      </c>
      <c r="AH479" s="68" t="e">
        <f>AG479/#REF!</f>
        <v>#REF!</v>
      </c>
      <c r="AI479" s="38" t="e">
        <f>#REF!-#REF!</f>
        <v>#REF!</v>
      </c>
      <c r="AJ479" s="68" t="e">
        <f>AI479/#REF!</f>
        <v>#REF!</v>
      </c>
      <c r="AK479" s="38" t="e">
        <f>#REF!-#REF!</f>
        <v>#REF!</v>
      </c>
      <c r="AL479" s="76" t="e">
        <f>AK479/#REF!</f>
        <v>#REF!</v>
      </c>
    </row>
    <row r="480" spans="1:38" s="39" customFormat="1" ht="12.75">
      <c r="A480" s="15" t="s">
        <v>881</v>
      </c>
      <c r="B480" s="15" t="s">
        <v>882</v>
      </c>
      <c r="C480" s="32">
        <v>2182</v>
      </c>
      <c r="D480" s="44">
        <v>2321228.43</v>
      </c>
      <c r="E480" s="34">
        <v>137200</v>
      </c>
      <c r="F480" s="17">
        <f t="shared" si="98"/>
        <v>36916.3296957726</v>
      </c>
      <c r="G480" s="18">
        <f t="shared" si="99"/>
        <v>0.002258668841996198</v>
      </c>
      <c r="H480" s="19">
        <f>$B$543*G480</f>
        <v>211363.34918896283</v>
      </c>
      <c r="I480" s="20">
        <f t="shared" si="100"/>
        <v>16.918574562682217</v>
      </c>
      <c r="J480" s="20">
        <f t="shared" si="101"/>
        <v>15096.329695772598</v>
      </c>
      <c r="K480" s="20">
        <f t="shared" si="97"/>
        <v>15096.329695772598</v>
      </c>
      <c r="L480" s="20">
        <f t="shared" si="102"/>
        <v>0.004010885748501243</v>
      </c>
      <c r="M480" s="21">
        <f>$F$543*L480</f>
        <v>74257.10777807832</v>
      </c>
      <c r="N480" s="21">
        <f t="shared" si="103"/>
        <v>285620.45696704113</v>
      </c>
      <c r="O480" s="21">
        <v>385131.76</v>
      </c>
      <c r="AD480" s="38" t="e">
        <f>#REF!-O480</f>
        <v>#REF!</v>
      </c>
      <c r="AE480" s="68" t="e">
        <f>AD480/#REF!</f>
        <v>#REF!</v>
      </c>
      <c r="AF480" s="69">
        <v>382151.83994379523</v>
      </c>
      <c r="AG480" s="70" t="e">
        <f>#REF!-AF480</f>
        <v>#REF!</v>
      </c>
      <c r="AH480" s="68" t="e">
        <f>AG480/#REF!</f>
        <v>#REF!</v>
      </c>
      <c r="AI480" s="38" t="e">
        <f>#REF!-#REF!</f>
        <v>#REF!</v>
      </c>
      <c r="AJ480" s="68" t="e">
        <f>AI480/#REF!</f>
        <v>#REF!</v>
      </c>
      <c r="AK480" s="38" t="e">
        <f>#REF!-#REF!</f>
        <v>#REF!</v>
      </c>
      <c r="AL480" s="76" t="e">
        <f>AK480/#REF!</f>
        <v>#REF!</v>
      </c>
    </row>
    <row r="481" spans="1:38" s="39" customFormat="1" ht="12.75">
      <c r="A481" s="15" t="s">
        <v>883</v>
      </c>
      <c r="B481" s="15" t="s">
        <v>884</v>
      </c>
      <c r="C481" s="32">
        <v>1106</v>
      </c>
      <c r="D481" s="44">
        <v>950620.73</v>
      </c>
      <c r="E481" s="34">
        <v>117200</v>
      </c>
      <c r="F481" s="17">
        <f t="shared" si="98"/>
        <v>8970.874806996588</v>
      </c>
      <c r="G481" s="18">
        <f t="shared" si="99"/>
        <v>0.0005488691746712876</v>
      </c>
      <c r="H481" s="19">
        <f>$B$543*G481</f>
        <v>51362.47725566335</v>
      </c>
      <c r="I481" s="20">
        <f t="shared" si="100"/>
        <v>8.111098378839591</v>
      </c>
      <c r="J481" s="20">
        <f t="shared" si="101"/>
        <v>-2089.1251930034123</v>
      </c>
      <c r="K481" s="20">
        <f t="shared" si="97"/>
        <v>0</v>
      </c>
      <c r="L481" s="20">
        <f t="shared" si="102"/>
        <v>0</v>
      </c>
      <c r="M481" s="21">
        <f>$F$543*L481</f>
        <v>0</v>
      </c>
      <c r="N481" s="21">
        <f t="shared" si="103"/>
        <v>51362.47725566335</v>
      </c>
      <c r="O481" s="21">
        <v>60225.43</v>
      </c>
      <c r="AD481" s="38" t="e">
        <f>#REF!-O481</f>
        <v>#REF!</v>
      </c>
      <c r="AE481" s="68" t="e">
        <f>AD481/#REF!</f>
        <v>#REF!</v>
      </c>
      <c r="AF481" s="69">
        <v>68622.72976411937</v>
      </c>
      <c r="AG481" s="70" t="e">
        <f>#REF!-AF481</f>
        <v>#REF!</v>
      </c>
      <c r="AH481" s="68" t="e">
        <f>AG481/#REF!</f>
        <v>#REF!</v>
      </c>
      <c r="AI481" s="38" t="e">
        <f>#REF!-#REF!</f>
        <v>#REF!</v>
      </c>
      <c r="AJ481" s="68" t="e">
        <f>AI481/#REF!</f>
        <v>#REF!</v>
      </c>
      <c r="AK481" s="38" t="e">
        <f>#REF!-#REF!</f>
        <v>#REF!</v>
      </c>
      <c r="AL481" s="76" t="e">
        <f>AK481/#REF!</f>
        <v>#REF!</v>
      </c>
    </row>
    <row r="482" spans="1:38" s="39" customFormat="1" ht="12.75">
      <c r="A482" s="15" t="s">
        <v>885</v>
      </c>
      <c r="B482" s="15" t="s">
        <v>886</v>
      </c>
      <c r="C482" s="32">
        <v>502</v>
      </c>
      <c r="D482" s="44">
        <v>441163.23</v>
      </c>
      <c r="E482" s="34">
        <v>38750</v>
      </c>
      <c r="F482" s="17">
        <f t="shared" si="98"/>
        <v>5715.198489290322</v>
      </c>
      <c r="G482" s="18">
        <f t="shared" si="99"/>
        <v>0.0003496756275600717</v>
      </c>
      <c r="H482" s="19">
        <f>$B$543*G482</f>
        <v>32722.199198324775</v>
      </c>
      <c r="I482" s="20">
        <f t="shared" si="100"/>
        <v>11.384857548387096</v>
      </c>
      <c r="J482" s="20">
        <f t="shared" si="101"/>
        <v>695.1984892903222</v>
      </c>
      <c r="K482" s="20">
        <f t="shared" si="97"/>
        <v>695.1984892903222</v>
      </c>
      <c r="L482" s="20">
        <f t="shared" si="102"/>
        <v>0.0001847046116020484</v>
      </c>
      <c r="M482" s="21">
        <f>$F$543*L482</f>
        <v>3419.601332689807</v>
      </c>
      <c r="N482" s="21">
        <f t="shared" si="103"/>
        <v>36141.80053101458</v>
      </c>
      <c r="O482" s="21">
        <v>43210.62</v>
      </c>
      <c r="AD482" s="38" t="e">
        <f>#REF!-O482</f>
        <v>#REF!</v>
      </c>
      <c r="AE482" s="68" t="e">
        <f>AD482/#REF!</f>
        <v>#REF!</v>
      </c>
      <c r="AF482" s="69">
        <v>45071.66110300212</v>
      </c>
      <c r="AG482" s="70" t="e">
        <f>#REF!-AF482</f>
        <v>#REF!</v>
      </c>
      <c r="AH482" s="68" t="e">
        <f>AG482/#REF!</f>
        <v>#REF!</v>
      </c>
      <c r="AI482" s="38" t="e">
        <f>#REF!-#REF!</f>
        <v>#REF!</v>
      </c>
      <c r="AJ482" s="68" t="e">
        <f>AI482/#REF!</f>
        <v>#REF!</v>
      </c>
      <c r="AK482" s="38" t="e">
        <f>#REF!-#REF!</f>
        <v>#REF!</v>
      </c>
      <c r="AL482" s="76" t="e">
        <f>AK482/#REF!</f>
        <v>#REF!</v>
      </c>
    </row>
    <row r="483" spans="1:38" s="39" customFormat="1" ht="12.75">
      <c r="A483" s="15" t="s">
        <v>887</v>
      </c>
      <c r="B483" s="15" t="s">
        <v>888</v>
      </c>
      <c r="C483" s="32">
        <v>152</v>
      </c>
      <c r="D483" s="44">
        <v>202597.3</v>
      </c>
      <c r="E483" s="34">
        <v>22350</v>
      </c>
      <c r="F483" s="17">
        <f t="shared" si="98"/>
        <v>1377.8429351230423</v>
      </c>
      <c r="G483" s="18">
        <f t="shared" si="99"/>
        <v>8.430120037321533E-05</v>
      </c>
      <c r="H483" s="19">
        <f>$B$543*G483</f>
        <v>7888.798800529355</v>
      </c>
      <c r="I483" s="20">
        <f t="shared" si="100"/>
        <v>9.064756152125279</v>
      </c>
      <c r="J483" s="20">
        <f t="shared" si="101"/>
        <v>-142.15706487695763</v>
      </c>
      <c r="K483" s="20">
        <f t="shared" si="97"/>
        <v>0</v>
      </c>
      <c r="L483" s="20">
        <f t="shared" si="102"/>
        <v>0</v>
      </c>
      <c r="M483" s="21">
        <f>$F$543*L483</f>
        <v>0</v>
      </c>
      <c r="N483" s="21">
        <f t="shared" si="103"/>
        <v>7888.798800529355</v>
      </c>
      <c r="O483" s="21">
        <v>12006.58</v>
      </c>
      <c r="AD483" s="38" t="e">
        <f>#REF!-O483</f>
        <v>#REF!</v>
      </c>
      <c r="AE483" s="68" t="e">
        <f>AD483/#REF!</f>
        <v>#REF!</v>
      </c>
      <c r="AF483" s="69">
        <v>10315.20381254693</v>
      </c>
      <c r="AG483" s="70" t="e">
        <f>#REF!-AF483</f>
        <v>#REF!</v>
      </c>
      <c r="AH483" s="68" t="e">
        <f>AG483/#REF!</f>
        <v>#REF!</v>
      </c>
      <c r="AI483" s="38" t="e">
        <f>#REF!-#REF!</f>
        <v>#REF!</v>
      </c>
      <c r="AJ483" s="68" t="e">
        <f>AI483/#REF!</f>
        <v>#REF!</v>
      </c>
      <c r="AK483" s="38" t="e">
        <f>#REF!-#REF!</f>
        <v>#REF!</v>
      </c>
      <c r="AL483" s="76" t="e">
        <f>AK483/#REF!</f>
        <v>#REF!</v>
      </c>
    </row>
    <row r="484" spans="1:38" s="39" customFormat="1" ht="12.75">
      <c r="A484" s="15" t="s">
        <v>889</v>
      </c>
      <c r="B484" s="15" t="s">
        <v>890</v>
      </c>
      <c r="C484" s="32">
        <v>1315</v>
      </c>
      <c r="D484" s="44">
        <v>2252691</v>
      </c>
      <c r="E484" s="34">
        <v>188600</v>
      </c>
      <c r="F484" s="17">
        <f t="shared" si="98"/>
        <v>15706.72674973489</v>
      </c>
      <c r="G484" s="18">
        <f t="shared" si="99"/>
        <v>0.0009609919136526976</v>
      </c>
      <c r="H484" s="19">
        <f>$B$543*G484</f>
        <v>89928.39748638398</v>
      </c>
      <c r="I484" s="20">
        <f t="shared" si="100"/>
        <v>11.944278897136797</v>
      </c>
      <c r="J484" s="20">
        <f t="shared" si="101"/>
        <v>2556.7267497348885</v>
      </c>
      <c r="K484" s="20">
        <f t="shared" si="97"/>
        <v>2556.7267497348885</v>
      </c>
      <c r="L484" s="20">
        <f t="shared" si="102"/>
        <v>0.0006792868922434297</v>
      </c>
      <c r="M484" s="21">
        <f>$F$543*L484</f>
        <v>12576.244533618285</v>
      </c>
      <c r="N484" s="21">
        <f t="shared" si="103"/>
        <v>102504.64202000227</v>
      </c>
      <c r="O484" s="21">
        <v>116200.95</v>
      </c>
      <c r="AD484" s="38" t="e">
        <f>#REF!-O484</f>
        <v>#REF!</v>
      </c>
      <c r="AE484" s="68" t="e">
        <f>AD484/#REF!</f>
        <v>#REF!</v>
      </c>
      <c r="AF484" s="69">
        <v>114838.3589780949</v>
      </c>
      <c r="AG484" s="70" t="e">
        <f>#REF!-AF484</f>
        <v>#REF!</v>
      </c>
      <c r="AH484" s="68" t="e">
        <f>AG484/#REF!</f>
        <v>#REF!</v>
      </c>
      <c r="AI484" s="38" t="e">
        <f>#REF!-#REF!</f>
        <v>#REF!</v>
      </c>
      <c r="AJ484" s="68" t="e">
        <f>AI484/#REF!</f>
        <v>#REF!</v>
      </c>
      <c r="AK484" s="38" t="e">
        <f>#REF!-#REF!</f>
        <v>#REF!</v>
      </c>
      <c r="AL484" s="76" t="e">
        <f>AK484/#REF!</f>
        <v>#REF!</v>
      </c>
    </row>
    <row r="485" spans="1:38" s="39" customFormat="1" ht="12.75">
      <c r="A485" s="15" t="s">
        <v>891</v>
      </c>
      <c r="B485" s="15" t="s">
        <v>892</v>
      </c>
      <c r="C485" s="32">
        <v>128</v>
      </c>
      <c r="D485" s="44">
        <v>277325.75</v>
      </c>
      <c r="E485" s="34">
        <v>41650</v>
      </c>
      <c r="F485" s="17">
        <f t="shared" si="98"/>
        <v>852.2856182472989</v>
      </c>
      <c r="G485" s="18">
        <f t="shared" si="99"/>
        <v>5.214578443417363E-05</v>
      </c>
      <c r="H485" s="19">
        <f>$B$543*G485</f>
        <v>4879.735992794634</v>
      </c>
      <c r="I485" s="20">
        <f t="shared" si="100"/>
        <v>6.6584813925570225</v>
      </c>
      <c r="J485" s="20">
        <f t="shared" si="101"/>
        <v>-427.7143817527011</v>
      </c>
      <c r="K485" s="20">
        <f t="shared" si="97"/>
        <v>0</v>
      </c>
      <c r="L485" s="20">
        <f t="shared" si="102"/>
        <v>0</v>
      </c>
      <c r="M485" s="21">
        <f>$F$543*L485</f>
        <v>0</v>
      </c>
      <c r="N485" s="21">
        <f t="shared" si="103"/>
        <v>4879.735992794634</v>
      </c>
      <c r="O485" s="21">
        <v>6076.51</v>
      </c>
      <c r="AD485" s="38" t="e">
        <f>#REF!-O485</f>
        <v>#REF!</v>
      </c>
      <c r="AE485" s="68" t="e">
        <f>AD485/#REF!</f>
        <v>#REF!</v>
      </c>
      <c r="AF485" s="69">
        <v>5589.3215293894655</v>
      </c>
      <c r="AG485" s="70" t="e">
        <f>#REF!-AF485</f>
        <v>#REF!</v>
      </c>
      <c r="AH485" s="68" t="e">
        <f>AG485/#REF!</f>
        <v>#REF!</v>
      </c>
      <c r="AI485" s="38" t="e">
        <f>#REF!-#REF!</f>
        <v>#REF!</v>
      </c>
      <c r="AJ485" s="68" t="e">
        <f>AI485/#REF!</f>
        <v>#REF!</v>
      </c>
      <c r="AK485" s="38" t="e">
        <f>#REF!-#REF!</f>
        <v>#REF!</v>
      </c>
      <c r="AL485" s="76" t="e">
        <f>AK485/#REF!</f>
        <v>#REF!</v>
      </c>
    </row>
    <row r="486" spans="1:38" s="39" customFormat="1" ht="12.75">
      <c r="A486" s="15" t="s">
        <v>893</v>
      </c>
      <c r="B486" s="15" t="s">
        <v>894</v>
      </c>
      <c r="C486" s="32">
        <v>829</v>
      </c>
      <c r="D486" s="44">
        <v>914055.18</v>
      </c>
      <c r="E486" s="34">
        <v>83800</v>
      </c>
      <c r="F486" s="17">
        <f t="shared" si="98"/>
        <v>9042.383582577566</v>
      </c>
      <c r="G486" s="18">
        <f t="shared" si="99"/>
        <v>0.00055324432909929</v>
      </c>
      <c r="H486" s="19">
        <f>$B$543*G486</f>
        <v>51771.89862630757</v>
      </c>
      <c r="I486" s="20">
        <f t="shared" si="100"/>
        <v>10.90757971360382</v>
      </c>
      <c r="J486" s="20">
        <f t="shared" si="101"/>
        <v>752.3835825775666</v>
      </c>
      <c r="K486" s="20">
        <f t="shared" si="97"/>
        <v>752.3835825775666</v>
      </c>
      <c r="L486" s="20">
        <f t="shared" si="102"/>
        <v>0.0001998978989980405</v>
      </c>
      <c r="M486" s="21">
        <f>$F$543*L486</f>
        <v>3700.8882230204736</v>
      </c>
      <c r="N486" s="21">
        <f t="shared" si="103"/>
        <v>55472.78684932805</v>
      </c>
      <c r="O486" s="21">
        <v>78902.38</v>
      </c>
      <c r="AD486" s="38" t="e">
        <f>#REF!-O486</f>
        <v>#REF!</v>
      </c>
      <c r="AE486" s="68" t="e">
        <f>AD486/#REF!</f>
        <v>#REF!</v>
      </c>
      <c r="AF486" s="69">
        <v>74125.23836973633</v>
      </c>
      <c r="AG486" s="70" t="e">
        <f>#REF!-AF486</f>
        <v>#REF!</v>
      </c>
      <c r="AH486" s="68" t="e">
        <f>AG486/#REF!</f>
        <v>#REF!</v>
      </c>
      <c r="AI486" s="38" t="e">
        <f>#REF!-#REF!</f>
        <v>#REF!</v>
      </c>
      <c r="AJ486" s="68" t="e">
        <f>AI486/#REF!</f>
        <v>#REF!</v>
      </c>
      <c r="AK486" s="38" t="e">
        <f>#REF!-#REF!</f>
        <v>#REF!</v>
      </c>
      <c r="AL486" s="76" t="e">
        <f>AK486/#REF!</f>
        <v>#REF!</v>
      </c>
    </row>
    <row r="487" spans="1:38" s="39" customFormat="1" ht="12.75">
      <c r="A487" s="15" t="s">
        <v>895</v>
      </c>
      <c r="B487" s="15" t="s">
        <v>896</v>
      </c>
      <c r="C487" s="32">
        <v>874</v>
      </c>
      <c r="D487" s="44">
        <v>785344.11</v>
      </c>
      <c r="E487" s="34">
        <v>91050</v>
      </c>
      <c r="F487" s="17">
        <f t="shared" si="98"/>
        <v>7538.613422734762</v>
      </c>
      <c r="G487" s="18">
        <f t="shared" si="99"/>
        <v>0.00046123846520243754</v>
      </c>
      <c r="H487" s="19">
        <f>$B$543*G487</f>
        <v>43162.10724091982</v>
      </c>
      <c r="I487" s="20">
        <f t="shared" si="100"/>
        <v>8.625415815485997</v>
      </c>
      <c r="J487" s="20">
        <f t="shared" si="101"/>
        <v>-1201.3865772652384</v>
      </c>
      <c r="K487" s="20">
        <f t="shared" si="97"/>
        <v>0</v>
      </c>
      <c r="L487" s="20">
        <f t="shared" si="102"/>
        <v>0</v>
      </c>
      <c r="M487" s="21">
        <f>$F$543*L487</f>
        <v>0</v>
      </c>
      <c r="N487" s="21">
        <f t="shared" si="103"/>
        <v>43162.10724091982</v>
      </c>
      <c r="O487" s="21">
        <v>63211.01</v>
      </c>
      <c r="AD487" s="38" t="e">
        <f>#REF!-O487</f>
        <v>#REF!</v>
      </c>
      <c r="AE487" s="68" t="e">
        <f>AD487/#REF!</f>
        <v>#REF!</v>
      </c>
      <c r="AF487" s="69">
        <v>58627.10578611898</v>
      </c>
      <c r="AG487" s="70" t="e">
        <f>#REF!-AF487</f>
        <v>#REF!</v>
      </c>
      <c r="AH487" s="68" t="e">
        <f>AG487/#REF!</f>
        <v>#REF!</v>
      </c>
      <c r="AI487" s="38" t="e">
        <f>#REF!-#REF!</f>
        <v>#REF!</v>
      </c>
      <c r="AJ487" s="68" t="e">
        <f>AI487/#REF!</f>
        <v>#REF!</v>
      </c>
      <c r="AK487" s="38" t="e">
        <f>#REF!-#REF!</f>
        <v>#REF!</v>
      </c>
      <c r="AL487" s="76" t="e">
        <f>AK487/#REF!</f>
        <v>#REF!</v>
      </c>
    </row>
    <row r="488" spans="1:38" s="39" customFormat="1" ht="12.75">
      <c r="A488" s="15" t="s">
        <v>897</v>
      </c>
      <c r="B488" s="15" t="s">
        <v>898</v>
      </c>
      <c r="C488" s="32">
        <v>825</v>
      </c>
      <c r="D488" s="44">
        <v>716280.12</v>
      </c>
      <c r="E488" s="34">
        <v>48500</v>
      </c>
      <c r="F488" s="17">
        <f t="shared" si="98"/>
        <v>12184.14637113402</v>
      </c>
      <c r="G488" s="18">
        <f t="shared" si="99"/>
        <v>0.0007454682521689812</v>
      </c>
      <c r="H488" s="19">
        <f>$B$543*G488</f>
        <v>69759.96815594421</v>
      </c>
      <c r="I488" s="20">
        <f t="shared" si="100"/>
        <v>14.768662268041236</v>
      </c>
      <c r="J488" s="20">
        <f t="shared" si="101"/>
        <v>3934.14637113402</v>
      </c>
      <c r="K488" s="20">
        <f t="shared" si="97"/>
        <v>3934.14637113402</v>
      </c>
      <c r="L488" s="20">
        <f t="shared" si="102"/>
        <v>0.0010452482113528566</v>
      </c>
      <c r="M488" s="21">
        <f>$F$543*L488</f>
        <v>19351.613073066474</v>
      </c>
      <c r="N488" s="21">
        <f t="shared" si="103"/>
        <v>89111.58122901068</v>
      </c>
      <c r="O488" s="21">
        <v>102172.65</v>
      </c>
      <c r="AD488" s="38" t="e">
        <f>#REF!-O488</f>
        <v>#REF!</v>
      </c>
      <c r="AE488" s="68" t="e">
        <f>AD488/#REF!</f>
        <v>#REF!</v>
      </c>
      <c r="AF488" s="69">
        <v>110841.88273282333</v>
      </c>
      <c r="AG488" s="70" t="e">
        <f>#REF!-AF488</f>
        <v>#REF!</v>
      </c>
      <c r="AH488" s="68" t="e">
        <f>AG488/#REF!</f>
        <v>#REF!</v>
      </c>
      <c r="AI488" s="38" t="e">
        <f>#REF!-#REF!</f>
        <v>#REF!</v>
      </c>
      <c r="AJ488" s="68" t="e">
        <f>AI488/#REF!</f>
        <v>#REF!</v>
      </c>
      <c r="AK488" s="38" t="e">
        <f>#REF!-#REF!</f>
        <v>#REF!</v>
      </c>
      <c r="AL488" s="76" t="e">
        <f>AK488/#REF!</f>
        <v>#REF!</v>
      </c>
    </row>
    <row r="489" spans="1:38" s="39" customFormat="1" ht="12.75">
      <c r="A489" s="15" t="s">
        <v>899</v>
      </c>
      <c r="B489" s="15" t="s">
        <v>900</v>
      </c>
      <c r="C489" s="32">
        <v>516</v>
      </c>
      <c r="D489" s="44">
        <v>409716</v>
      </c>
      <c r="E489" s="34">
        <v>49800</v>
      </c>
      <c r="F489" s="17">
        <f t="shared" si="98"/>
        <v>4245.250120481927</v>
      </c>
      <c r="G489" s="18">
        <f t="shared" si="99"/>
        <v>0.00025973909791772063</v>
      </c>
      <c r="H489" s="19">
        <f>$B$543*G489</f>
        <v>24306.05347293395</v>
      </c>
      <c r="I489" s="20">
        <f t="shared" si="100"/>
        <v>8.22722891566265</v>
      </c>
      <c r="J489" s="20">
        <f t="shared" si="101"/>
        <v>-914.7498795180727</v>
      </c>
      <c r="K489" s="20">
        <f t="shared" si="97"/>
        <v>0</v>
      </c>
      <c r="L489" s="20">
        <f t="shared" si="102"/>
        <v>0</v>
      </c>
      <c r="M489" s="21">
        <f>$F$543*L489</f>
        <v>0</v>
      </c>
      <c r="N489" s="21">
        <f t="shared" si="103"/>
        <v>24306.05347293395</v>
      </c>
      <c r="O489" s="21">
        <v>29165.93</v>
      </c>
      <c r="AD489" s="38" t="e">
        <f>#REF!-O489</f>
        <v>#REF!</v>
      </c>
      <c r="AE489" s="68" t="e">
        <f>AD489/#REF!</f>
        <v>#REF!</v>
      </c>
      <c r="AF489" s="69">
        <v>31939.305825232062</v>
      </c>
      <c r="AG489" s="70" t="e">
        <f>#REF!-AF489</f>
        <v>#REF!</v>
      </c>
      <c r="AH489" s="68" t="e">
        <f>AG489/#REF!</f>
        <v>#REF!</v>
      </c>
      <c r="AI489" s="38" t="e">
        <f>#REF!-#REF!</f>
        <v>#REF!</v>
      </c>
      <c r="AJ489" s="68" t="e">
        <f>AI489/#REF!</f>
        <v>#REF!</v>
      </c>
      <c r="AK489" s="38" t="e">
        <f>#REF!-#REF!</f>
        <v>#REF!</v>
      </c>
      <c r="AL489" s="76" t="e">
        <f>AK489/#REF!</f>
        <v>#REF!</v>
      </c>
    </row>
    <row r="490" spans="1:38" s="39" customFormat="1" ht="12.75">
      <c r="A490" s="15" t="s">
        <v>901</v>
      </c>
      <c r="B490" s="15" t="s">
        <v>902</v>
      </c>
      <c r="C490" s="32">
        <v>264</v>
      </c>
      <c r="D490" s="44">
        <v>383951.51</v>
      </c>
      <c r="E490" s="34">
        <v>80700</v>
      </c>
      <c r="F490" s="17">
        <f t="shared" si="98"/>
        <v>1256.0495494423792</v>
      </c>
      <c r="G490" s="18">
        <f t="shared" si="99"/>
        <v>7.684945943187138E-05</v>
      </c>
      <c r="H490" s="19">
        <f>$B$543*G490</f>
        <v>7191.474388306546</v>
      </c>
      <c r="I490" s="20">
        <f t="shared" si="100"/>
        <v>4.757763444857497</v>
      </c>
      <c r="J490" s="20">
        <f t="shared" si="101"/>
        <v>-1383.9504505576208</v>
      </c>
      <c r="K490" s="20">
        <f t="shared" si="97"/>
        <v>0</v>
      </c>
      <c r="L490" s="20">
        <f t="shared" si="102"/>
        <v>0</v>
      </c>
      <c r="M490" s="21">
        <f>$F$543*L490</f>
        <v>0</v>
      </c>
      <c r="N490" s="21">
        <f t="shared" si="103"/>
        <v>7191.474388306546</v>
      </c>
      <c r="O490" s="21">
        <v>9998.24</v>
      </c>
      <c r="AD490" s="38" t="e">
        <f>#REF!-O490</f>
        <v>#REF!</v>
      </c>
      <c r="AE490" s="68" t="e">
        <f>AD490/#REF!</f>
        <v>#REF!</v>
      </c>
      <c r="AF490" s="69">
        <v>8928.414021144084</v>
      </c>
      <c r="AG490" s="70" t="e">
        <f>#REF!-AF490</f>
        <v>#REF!</v>
      </c>
      <c r="AH490" s="68" t="e">
        <f>AG490/#REF!</f>
        <v>#REF!</v>
      </c>
      <c r="AI490" s="38" t="e">
        <f>#REF!-#REF!</f>
        <v>#REF!</v>
      </c>
      <c r="AJ490" s="68" t="e">
        <f>AI490/#REF!</f>
        <v>#REF!</v>
      </c>
      <c r="AK490" s="38" t="e">
        <f>#REF!-#REF!</f>
        <v>#REF!</v>
      </c>
      <c r="AL490" s="76" t="e">
        <f>AK490/#REF!</f>
        <v>#REF!</v>
      </c>
    </row>
    <row r="491" spans="1:38" s="39" customFormat="1" ht="12.75">
      <c r="A491" s="15" t="s">
        <v>903</v>
      </c>
      <c r="B491" s="15" t="s">
        <v>904</v>
      </c>
      <c r="C491" s="32">
        <v>1185</v>
      </c>
      <c r="D491" s="44">
        <v>1989092.6</v>
      </c>
      <c r="E491" s="34">
        <v>200200</v>
      </c>
      <c r="F491" s="17">
        <f t="shared" si="98"/>
        <v>11773.600054945056</v>
      </c>
      <c r="G491" s="18">
        <f t="shared" si="99"/>
        <v>0.0007203496073791522</v>
      </c>
      <c r="H491" s="19">
        <f>$B$543*G491</f>
        <v>67409.39741659937</v>
      </c>
      <c r="I491" s="20">
        <f t="shared" si="100"/>
        <v>9.935527472527474</v>
      </c>
      <c r="J491" s="20">
        <f t="shared" si="101"/>
        <v>-76.3999450549438</v>
      </c>
      <c r="K491" s="20">
        <f t="shared" si="97"/>
        <v>0</v>
      </c>
      <c r="L491" s="20">
        <f t="shared" si="102"/>
        <v>0</v>
      </c>
      <c r="M491" s="21">
        <f>$F$543*L491</f>
        <v>0</v>
      </c>
      <c r="N491" s="21">
        <f t="shared" si="103"/>
        <v>67409.39741659937</v>
      </c>
      <c r="O491" s="21">
        <v>98174.3</v>
      </c>
      <c r="AD491" s="38" t="e">
        <f>#REF!-O491</f>
        <v>#REF!</v>
      </c>
      <c r="AE491" s="68" t="e">
        <f>AD491/#REF!</f>
        <v>#REF!</v>
      </c>
      <c r="AF491" s="69">
        <v>89193.92502895508</v>
      </c>
      <c r="AG491" s="70" t="e">
        <f>#REF!-AF491</f>
        <v>#REF!</v>
      </c>
      <c r="AH491" s="68" t="e">
        <f>AG491/#REF!</f>
        <v>#REF!</v>
      </c>
      <c r="AI491" s="38" t="e">
        <f>#REF!-#REF!</f>
        <v>#REF!</v>
      </c>
      <c r="AJ491" s="68" t="e">
        <f>AI491/#REF!</f>
        <v>#REF!</v>
      </c>
      <c r="AK491" s="38" t="e">
        <f>#REF!-#REF!</f>
        <v>#REF!</v>
      </c>
      <c r="AL491" s="76" t="e">
        <f>AK491/#REF!</f>
        <v>#REF!</v>
      </c>
    </row>
    <row r="492" spans="1:38" s="39" customFormat="1" ht="12.75">
      <c r="A492" s="15" t="s">
        <v>905</v>
      </c>
      <c r="B492" s="15" t="s">
        <v>906</v>
      </c>
      <c r="C492" s="32">
        <v>65</v>
      </c>
      <c r="D492" s="44">
        <v>86196.07</v>
      </c>
      <c r="E492" s="34">
        <v>5250</v>
      </c>
      <c r="F492" s="17">
        <f t="shared" si="98"/>
        <v>1067.189438095238</v>
      </c>
      <c r="G492" s="18">
        <f t="shared" si="99"/>
        <v>6.529434405309178E-05</v>
      </c>
      <c r="H492" s="19">
        <f>$B$543*G492</f>
        <v>6110.1614302877715</v>
      </c>
      <c r="I492" s="20">
        <f t="shared" si="100"/>
        <v>16.418299047619048</v>
      </c>
      <c r="J492" s="20">
        <f t="shared" si="101"/>
        <v>417.1894380952381</v>
      </c>
      <c r="K492" s="20">
        <f t="shared" si="97"/>
        <v>417.1894380952381</v>
      </c>
      <c r="L492" s="20">
        <f t="shared" si="102"/>
        <v>0.00011084145652635046</v>
      </c>
      <c r="M492" s="21">
        <f>$F$543*L492</f>
        <v>2052.1068162143483</v>
      </c>
      <c r="N492" s="21">
        <f t="shared" si="103"/>
        <v>8162.26824650212</v>
      </c>
      <c r="O492" s="21">
        <v>8162.42</v>
      </c>
      <c r="AD492" s="38" t="e">
        <f>#REF!-O492</f>
        <v>#REF!</v>
      </c>
      <c r="AE492" s="68" t="e">
        <f>AD492/#REF!</f>
        <v>#REF!</v>
      </c>
      <c r="AF492" s="69">
        <v>10978.039875224687</v>
      </c>
      <c r="AG492" s="70" t="e">
        <f>#REF!-AF492</f>
        <v>#REF!</v>
      </c>
      <c r="AH492" s="68" t="e">
        <f>AG492/#REF!</f>
        <v>#REF!</v>
      </c>
      <c r="AI492" s="38" t="e">
        <f>#REF!-#REF!</f>
        <v>#REF!</v>
      </c>
      <c r="AJ492" s="68" t="e">
        <f>AI492/#REF!</f>
        <v>#REF!</v>
      </c>
      <c r="AK492" s="38" t="e">
        <f>#REF!-#REF!</f>
        <v>#REF!</v>
      </c>
      <c r="AL492" s="76" t="e">
        <f>AK492/#REF!</f>
        <v>#REF!</v>
      </c>
    </row>
    <row r="493" spans="1:38" s="39" customFormat="1" ht="12.75">
      <c r="A493" s="15" t="s">
        <v>907</v>
      </c>
      <c r="B493" s="15" t="s">
        <v>908</v>
      </c>
      <c r="C493" s="32">
        <v>205</v>
      </c>
      <c r="D493" s="44">
        <v>162251.05</v>
      </c>
      <c r="E493" s="34">
        <v>15450</v>
      </c>
      <c r="F493" s="17">
        <f t="shared" si="98"/>
        <v>2152.8456472491907</v>
      </c>
      <c r="G493" s="18">
        <f t="shared" si="99"/>
        <v>0.00013171854908495178</v>
      </c>
      <c r="H493" s="19">
        <f>$B$543*G493</f>
        <v>12326.053809774503</v>
      </c>
      <c r="I493" s="20">
        <f t="shared" si="100"/>
        <v>10.501686084142394</v>
      </c>
      <c r="J493" s="20">
        <f t="shared" si="101"/>
        <v>102.84564724919073</v>
      </c>
      <c r="K493" s="20">
        <f t="shared" si="97"/>
        <v>102.84564724919073</v>
      </c>
      <c r="L493" s="20">
        <f t="shared" si="102"/>
        <v>2.732466428331103E-05</v>
      </c>
      <c r="M493" s="21">
        <f>$F$543*L493</f>
        <v>505.8858985060431</v>
      </c>
      <c r="N493" s="21">
        <f t="shared" si="103"/>
        <v>12831.939708280546</v>
      </c>
      <c r="O493" s="21">
        <v>23122.47</v>
      </c>
      <c r="AD493" s="38" t="e">
        <f>#REF!-O493</f>
        <v>#REF!</v>
      </c>
      <c r="AE493" s="68" t="e">
        <f>AD493/#REF!</f>
        <v>#REF!</v>
      </c>
      <c r="AF493" s="69">
        <v>15716.369421412483</v>
      </c>
      <c r="AG493" s="70" t="e">
        <f>#REF!-AF493</f>
        <v>#REF!</v>
      </c>
      <c r="AH493" s="68" t="e">
        <f>AG493/#REF!</f>
        <v>#REF!</v>
      </c>
      <c r="AI493" s="38" t="e">
        <f>#REF!-#REF!</f>
        <v>#REF!</v>
      </c>
      <c r="AJ493" s="68" t="e">
        <f>AI493/#REF!</f>
        <v>#REF!</v>
      </c>
      <c r="AK493" s="38" t="e">
        <f>#REF!-#REF!</f>
        <v>#REF!</v>
      </c>
      <c r="AL493" s="76" t="e">
        <f>AK493/#REF!</f>
        <v>#REF!</v>
      </c>
    </row>
    <row r="494" spans="1:38" s="39" customFormat="1" ht="12.75">
      <c r="A494" s="15" t="s">
        <v>909</v>
      </c>
      <c r="B494" s="15" t="s">
        <v>910</v>
      </c>
      <c r="C494" s="32">
        <v>146</v>
      </c>
      <c r="D494" s="44">
        <v>125451.3</v>
      </c>
      <c r="E494" s="34">
        <v>9150</v>
      </c>
      <c r="F494" s="17">
        <f t="shared" si="98"/>
        <v>2001.7365901639346</v>
      </c>
      <c r="G494" s="18">
        <f t="shared" si="99"/>
        <v>0.0001224731738866428</v>
      </c>
      <c r="H494" s="19">
        <f>$B$543*G494</f>
        <v>11460.883391655083</v>
      </c>
      <c r="I494" s="20">
        <f t="shared" si="100"/>
        <v>13.710524590163935</v>
      </c>
      <c r="J494" s="20">
        <f t="shared" si="101"/>
        <v>541.7365901639345</v>
      </c>
      <c r="K494" s="20">
        <f t="shared" si="97"/>
        <v>541.7365901639345</v>
      </c>
      <c r="L494" s="20">
        <f t="shared" si="102"/>
        <v>0.00014393191012108337</v>
      </c>
      <c r="M494" s="21">
        <f>$F$543*L494</f>
        <v>2664.7399184979945</v>
      </c>
      <c r="N494" s="21">
        <f t="shared" si="103"/>
        <v>14125.623310153078</v>
      </c>
      <c r="O494" s="21">
        <v>18795.12</v>
      </c>
      <c r="AD494" s="38" t="e">
        <f>#REF!-O494</f>
        <v>#REF!</v>
      </c>
      <c r="AE494" s="68" t="e">
        <f>AD494/#REF!</f>
        <v>#REF!</v>
      </c>
      <c r="AF494" s="69">
        <v>17228.657783624585</v>
      </c>
      <c r="AG494" s="70" t="e">
        <f>#REF!-AF494</f>
        <v>#REF!</v>
      </c>
      <c r="AH494" s="68" t="e">
        <f>AG494/#REF!</f>
        <v>#REF!</v>
      </c>
      <c r="AI494" s="38" t="e">
        <f>#REF!-#REF!</f>
        <v>#REF!</v>
      </c>
      <c r="AJ494" s="68" t="e">
        <f>AI494/#REF!</f>
        <v>#REF!</v>
      </c>
      <c r="AK494" s="38" t="e">
        <f>#REF!-#REF!</f>
        <v>#REF!</v>
      </c>
      <c r="AL494" s="76" t="e">
        <f>AK494/#REF!</f>
        <v>#REF!</v>
      </c>
    </row>
    <row r="495" spans="1:38" s="39" customFormat="1" ht="12.75">
      <c r="A495" s="15" t="s">
        <v>911</v>
      </c>
      <c r="B495" s="15" t="s">
        <v>912</v>
      </c>
      <c r="C495" s="32">
        <v>100</v>
      </c>
      <c r="D495" s="44">
        <v>115263</v>
      </c>
      <c r="E495" s="34">
        <v>9500</v>
      </c>
      <c r="F495" s="17">
        <f t="shared" si="98"/>
        <v>1213.2947368421053</v>
      </c>
      <c r="G495" s="18">
        <f t="shared" si="99"/>
        <v>7.423357199502569E-05</v>
      </c>
      <c r="H495" s="19">
        <f>$B$543*G495</f>
        <v>6946.682978661746</v>
      </c>
      <c r="I495" s="20">
        <f t="shared" si="100"/>
        <v>12.132947368421053</v>
      </c>
      <c r="J495" s="20">
        <f t="shared" si="101"/>
        <v>213.29473684210535</v>
      </c>
      <c r="K495" s="20">
        <f t="shared" si="97"/>
        <v>213.29473684210535</v>
      </c>
      <c r="L495" s="20">
        <f t="shared" si="102"/>
        <v>5.666945790604242E-05</v>
      </c>
      <c r="M495" s="21">
        <f>$F$543*L495</f>
        <v>1049.1722545392172</v>
      </c>
      <c r="N495" s="21">
        <f t="shared" si="103"/>
        <v>7995.855233200964</v>
      </c>
      <c r="O495" s="21">
        <v>9112.4</v>
      </c>
      <c r="AD495" s="38" t="e">
        <f>#REF!-O495</f>
        <v>#REF!</v>
      </c>
      <c r="AE495" s="68" t="e">
        <f>AD495/#REF!</f>
        <v>#REF!</v>
      </c>
      <c r="AF495" s="69">
        <v>9719.667046995179</v>
      </c>
      <c r="AG495" s="70" t="e">
        <f>#REF!-AF495</f>
        <v>#REF!</v>
      </c>
      <c r="AH495" s="68" t="e">
        <f>AG495/#REF!</f>
        <v>#REF!</v>
      </c>
      <c r="AI495" s="38" t="e">
        <f>#REF!-#REF!</f>
        <v>#REF!</v>
      </c>
      <c r="AJ495" s="68" t="e">
        <f>AI495/#REF!</f>
        <v>#REF!</v>
      </c>
      <c r="AK495" s="38" t="e">
        <f>#REF!-#REF!</f>
        <v>#REF!</v>
      </c>
      <c r="AL495" s="76" t="e">
        <f>AK495/#REF!</f>
        <v>#REF!</v>
      </c>
    </row>
    <row r="496" spans="1:38" s="39" customFormat="1" ht="12.75">
      <c r="A496" s="15" t="s">
        <v>913</v>
      </c>
      <c r="B496" s="15" t="s">
        <v>914</v>
      </c>
      <c r="C496" s="32">
        <v>126</v>
      </c>
      <c r="D496" s="44">
        <v>197225.16</v>
      </c>
      <c r="E496" s="34">
        <v>18300</v>
      </c>
      <c r="F496" s="17">
        <f t="shared" si="98"/>
        <v>1357.943724590164</v>
      </c>
      <c r="G496" s="18">
        <f t="shared" si="99"/>
        <v>8.308369778882157E-05</v>
      </c>
      <c r="H496" s="19">
        <f>$B$543*G496</f>
        <v>7774.866461667209</v>
      </c>
      <c r="I496" s="20">
        <f t="shared" si="100"/>
        <v>10.777331147540984</v>
      </c>
      <c r="J496" s="20">
        <f t="shared" si="101"/>
        <v>97.943724590164</v>
      </c>
      <c r="K496" s="20">
        <f t="shared" si="97"/>
        <v>97.943724590164</v>
      </c>
      <c r="L496" s="20">
        <f t="shared" si="102"/>
        <v>2.6022291313883148E-05</v>
      </c>
      <c r="M496" s="21">
        <f>$F$543*L496</f>
        <v>481.7739052900308</v>
      </c>
      <c r="N496" s="21">
        <f t="shared" si="103"/>
        <v>8256.64036695724</v>
      </c>
      <c r="O496" s="21">
        <v>11861.81</v>
      </c>
      <c r="AD496" s="38" t="e">
        <f>#REF!-O496</f>
        <v>#REF!</v>
      </c>
      <c r="AE496" s="68" t="e">
        <f>AD496/#REF!</f>
        <v>#REF!</v>
      </c>
      <c r="AF496" s="69">
        <v>10373.84768388308</v>
      </c>
      <c r="AG496" s="70" t="e">
        <f>#REF!-AF496</f>
        <v>#REF!</v>
      </c>
      <c r="AH496" s="68" t="e">
        <f>AG496/#REF!</f>
        <v>#REF!</v>
      </c>
      <c r="AI496" s="38" t="e">
        <f>#REF!-#REF!</f>
        <v>#REF!</v>
      </c>
      <c r="AJ496" s="68" t="e">
        <f>AI496/#REF!</f>
        <v>#REF!</v>
      </c>
      <c r="AK496" s="38" t="e">
        <f>#REF!-#REF!</f>
        <v>#REF!</v>
      </c>
      <c r="AL496" s="76" t="e">
        <f>AK496/#REF!</f>
        <v>#REF!</v>
      </c>
    </row>
    <row r="497" spans="1:38" s="39" customFormat="1" ht="12.75">
      <c r="A497" s="15" t="s">
        <v>915</v>
      </c>
      <c r="B497" s="15" t="s">
        <v>916</v>
      </c>
      <c r="C497" s="32">
        <v>467</v>
      </c>
      <c r="D497" s="44">
        <v>642170.46</v>
      </c>
      <c r="E497" s="34">
        <v>64350</v>
      </c>
      <c r="F497" s="17">
        <f t="shared" si="98"/>
        <v>4660.35127925408</v>
      </c>
      <c r="G497" s="18">
        <f t="shared" si="99"/>
        <v>0.0002851364237440349</v>
      </c>
      <c r="H497" s="19">
        <f>$B$543*G497</f>
        <v>26682.70282820148</v>
      </c>
      <c r="I497" s="20">
        <f t="shared" si="100"/>
        <v>9.979338927738928</v>
      </c>
      <c r="J497" s="20">
        <f t="shared" si="101"/>
        <v>-9.648720745920754</v>
      </c>
      <c r="K497" s="20">
        <f t="shared" si="97"/>
        <v>0</v>
      </c>
      <c r="L497" s="20">
        <f t="shared" si="102"/>
        <v>0</v>
      </c>
      <c r="M497" s="21">
        <f>$F$543*L497</f>
        <v>0</v>
      </c>
      <c r="N497" s="21">
        <f t="shared" si="103"/>
        <v>26682.70282820148</v>
      </c>
      <c r="O497" s="21">
        <v>29766.24</v>
      </c>
      <c r="AD497" s="38" t="e">
        <f>#REF!-O497</f>
        <v>#REF!</v>
      </c>
      <c r="AE497" s="68" t="e">
        <f>AD497/#REF!</f>
        <v>#REF!</v>
      </c>
      <c r="AF497" s="69">
        <v>33295.26894814788</v>
      </c>
      <c r="AG497" s="70" t="e">
        <f>#REF!-AF497</f>
        <v>#REF!</v>
      </c>
      <c r="AH497" s="68" t="e">
        <f>AG497/#REF!</f>
        <v>#REF!</v>
      </c>
      <c r="AI497" s="38" t="e">
        <f>#REF!-#REF!</f>
        <v>#REF!</v>
      </c>
      <c r="AJ497" s="68" t="e">
        <f>AI497/#REF!</f>
        <v>#REF!</v>
      </c>
      <c r="AK497" s="38" t="e">
        <f>#REF!-#REF!</f>
        <v>#REF!</v>
      </c>
      <c r="AL497" s="76" t="e">
        <f>AK497/#REF!</f>
        <v>#REF!</v>
      </c>
    </row>
    <row r="498" spans="1:38" s="39" customFormat="1" ht="12.75">
      <c r="A498" s="15" t="s">
        <v>917</v>
      </c>
      <c r="B498" s="15" t="s">
        <v>918</v>
      </c>
      <c r="C498" s="32">
        <v>230</v>
      </c>
      <c r="D498" s="44">
        <v>165364.22</v>
      </c>
      <c r="E498" s="34">
        <v>11700</v>
      </c>
      <c r="F498" s="17">
        <f t="shared" si="98"/>
        <v>3250.749623931624</v>
      </c>
      <c r="G498" s="18">
        <f t="shared" si="99"/>
        <v>0.00019889211493162102</v>
      </c>
      <c r="H498" s="19">
        <f>$B$543*G498</f>
        <v>18612.070418463893</v>
      </c>
      <c r="I498" s="20">
        <f t="shared" si="100"/>
        <v>14.133694017094017</v>
      </c>
      <c r="J498" s="20">
        <f t="shared" si="101"/>
        <v>950.7496239316239</v>
      </c>
      <c r="K498" s="20">
        <f t="shared" si="97"/>
        <v>950.7496239316239</v>
      </c>
      <c r="L498" s="20">
        <f t="shared" si="102"/>
        <v>0.0002526010092432012</v>
      </c>
      <c r="M498" s="21">
        <f>$F$543*L498</f>
        <v>4676.627943150183</v>
      </c>
      <c r="N498" s="21">
        <f t="shared" si="103"/>
        <v>23288.698361614075</v>
      </c>
      <c r="O498" s="21">
        <v>19998.34</v>
      </c>
      <c r="AD498" s="38" t="e">
        <f>#REF!-O498</f>
        <v>#REF!</v>
      </c>
      <c r="AE498" s="68" t="e">
        <f>AD498/#REF!</f>
        <v>#REF!</v>
      </c>
      <c r="AF498" s="69">
        <v>29080.052884281195</v>
      </c>
      <c r="AG498" s="70" t="e">
        <f>#REF!-AF498</f>
        <v>#REF!</v>
      </c>
      <c r="AH498" s="68" t="e">
        <f>AG498/#REF!</f>
        <v>#REF!</v>
      </c>
      <c r="AI498" s="38" t="e">
        <f>#REF!-#REF!</f>
        <v>#REF!</v>
      </c>
      <c r="AJ498" s="68" t="e">
        <f>AI498/#REF!</f>
        <v>#REF!</v>
      </c>
      <c r="AK498" s="38" t="e">
        <f>#REF!-#REF!</f>
        <v>#REF!</v>
      </c>
      <c r="AL498" s="76" t="e">
        <f>AK498/#REF!</f>
        <v>#REF!</v>
      </c>
    </row>
    <row r="499" spans="1:38" s="39" customFormat="1" ht="12.75">
      <c r="A499" s="15" t="s">
        <v>919</v>
      </c>
      <c r="B499" s="25" t="s">
        <v>1006</v>
      </c>
      <c r="C499" s="32">
        <v>633</v>
      </c>
      <c r="D499" s="44">
        <v>18694.5</v>
      </c>
      <c r="E499" s="34">
        <v>1650</v>
      </c>
      <c r="F499" s="17">
        <f t="shared" si="98"/>
        <v>7171.89</v>
      </c>
      <c r="G499" s="18">
        <f t="shared" si="99"/>
        <v>0.00043880105673341365</v>
      </c>
      <c r="H499" s="19">
        <f>$B$543*G499</f>
        <v>41062.44317642493</v>
      </c>
      <c r="I499" s="20">
        <f t="shared" si="100"/>
        <v>11.33</v>
      </c>
      <c r="J499" s="20">
        <f t="shared" si="101"/>
        <v>841.8900000000001</v>
      </c>
      <c r="K499" s="20">
        <f t="shared" si="97"/>
        <v>841.8900000000001</v>
      </c>
      <c r="L499" s="20">
        <f t="shared" si="102"/>
        <v>0.0002236785146359973</v>
      </c>
      <c r="M499" s="21">
        <f>$F$543*L499</f>
        <v>4141.159985714456</v>
      </c>
      <c r="N499" s="21">
        <f t="shared" si="103"/>
        <v>45203.603162139385</v>
      </c>
      <c r="O499" s="21">
        <v>52745.72</v>
      </c>
      <c r="AD499" s="38" t="e">
        <f>#REF!-O499</f>
        <v>#REF!</v>
      </c>
      <c r="AE499" s="68" t="e">
        <f>AD499/#REF!</f>
        <v>#REF!</v>
      </c>
      <c r="AF499" s="69">
        <v>49740.580592588776</v>
      </c>
      <c r="AG499" s="70" t="e">
        <f>#REF!-AF499</f>
        <v>#REF!</v>
      </c>
      <c r="AH499" s="68" t="e">
        <f>AG499/#REF!</f>
        <v>#REF!</v>
      </c>
      <c r="AI499" s="38" t="e">
        <f>#REF!-#REF!</f>
        <v>#REF!</v>
      </c>
      <c r="AJ499" s="68" t="e">
        <f>AI499/#REF!</f>
        <v>#REF!</v>
      </c>
      <c r="AK499" s="38" t="e">
        <f>#REF!-#REF!</f>
        <v>#REF!</v>
      </c>
      <c r="AL499" s="76" t="e">
        <f>AK499/#REF!</f>
        <v>#REF!</v>
      </c>
    </row>
    <row r="500" spans="1:38" s="39" customFormat="1" ht="12.75">
      <c r="A500" s="15" t="s">
        <v>920</v>
      </c>
      <c r="B500" s="15" t="s">
        <v>1007</v>
      </c>
      <c r="C500" s="32">
        <v>687</v>
      </c>
      <c r="D500" s="44">
        <v>31724</v>
      </c>
      <c r="E500" s="16">
        <v>2800</v>
      </c>
      <c r="F500" s="17">
        <f t="shared" si="98"/>
        <v>7783.71</v>
      </c>
      <c r="G500" s="18">
        <f t="shared" si="99"/>
        <v>0.000476234322236738</v>
      </c>
      <c r="H500" s="19">
        <f>$B$543*G500</f>
        <v>44565.40041422422</v>
      </c>
      <c r="I500" s="20">
        <f t="shared" si="100"/>
        <v>11.33</v>
      </c>
      <c r="J500" s="20">
        <f t="shared" si="101"/>
        <v>913.71</v>
      </c>
      <c r="K500" s="20">
        <f t="shared" si="97"/>
        <v>913.71</v>
      </c>
      <c r="L500" s="20">
        <f t="shared" si="102"/>
        <v>0.00024276009408361792</v>
      </c>
      <c r="M500" s="21">
        <f>$F$543*L500</f>
        <v>4494.434297291992</v>
      </c>
      <c r="N500" s="21">
        <f t="shared" si="103"/>
        <v>49059.83471151621</v>
      </c>
      <c r="O500" s="21">
        <v>54164.91</v>
      </c>
      <c r="AD500" s="38" t="e">
        <f>#REF!-O500</f>
        <v>#REF!</v>
      </c>
      <c r="AE500" s="68" t="e">
        <f>AD500/#REF!</f>
        <v>#REF!</v>
      </c>
      <c r="AF500" s="69">
        <v>53983.852870629526</v>
      </c>
      <c r="AG500" s="70" t="e">
        <f>#REF!-AF500</f>
        <v>#REF!</v>
      </c>
      <c r="AH500" s="68" t="e">
        <f>AG500/#REF!</f>
        <v>#REF!</v>
      </c>
      <c r="AI500" s="38" t="e">
        <f>#REF!-#REF!</f>
        <v>#REF!</v>
      </c>
      <c r="AJ500" s="68" t="e">
        <f>AI500/#REF!</f>
        <v>#REF!</v>
      </c>
      <c r="AK500" s="38" t="e">
        <f>#REF!-#REF!</f>
        <v>#REF!</v>
      </c>
      <c r="AL500" s="76" t="e">
        <f>AK500/#REF!</f>
        <v>#REF!</v>
      </c>
    </row>
    <row r="501" spans="1:38" s="39" customFormat="1" ht="12.75">
      <c r="A501" s="15"/>
      <c r="B501" s="15"/>
      <c r="C501" s="27"/>
      <c r="D501" s="29"/>
      <c r="E501" s="16"/>
      <c r="F501" s="17"/>
      <c r="G501" s="18"/>
      <c r="H501" s="19">
        <f>$B$543*G501</f>
        <v>0</v>
      </c>
      <c r="I501" s="20"/>
      <c r="J501" s="20"/>
      <c r="K501" s="20">
        <f t="shared" si="97"/>
        <v>0</v>
      </c>
      <c r="L501" s="20"/>
      <c r="M501" s="21">
        <f>$F$543*L501</f>
        <v>0</v>
      </c>
      <c r="N501" s="21">
        <f t="shared" si="103"/>
        <v>0</v>
      </c>
      <c r="O501" s="21"/>
      <c r="AD501" s="38" t="e">
        <f>#REF!-O501</f>
        <v>#REF!</v>
      </c>
      <c r="AE501" s="68" t="e">
        <f>AD501/#REF!</f>
        <v>#REF!</v>
      </c>
      <c r="AF501" s="69"/>
      <c r="AG501" s="70" t="e">
        <f>#REF!-AF501</f>
        <v>#REF!</v>
      </c>
      <c r="AH501" s="68" t="e">
        <f>AG501/#REF!</f>
        <v>#REF!</v>
      </c>
      <c r="AI501" s="38" t="e">
        <f>#REF!-#REF!</f>
        <v>#REF!</v>
      </c>
      <c r="AJ501" s="68"/>
      <c r="AK501" s="38" t="e">
        <f>#REF!-#REF!</f>
        <v>#REF!</v>
      </c>
      <c r="AL501" s="76" t="e">
        <f>AK501/#REF!</f>
        <v>#REF!</v>
      </c>
    </row>
    <row r="502" spans="1:38" s="39" customFormat="1" ht="12.75">
      <c r="A502" s="2" t="s">
        <v>1002</v>
      </c>
      <c r="B502" s="15"/>
      <c r="C502" s="15"/>
      <c r="D502" s="16"/>
      <c r="E502" s="16"/>
      <c r="F502" s="17"/>
      <c r="G502" s="18"/>
      <c r="H502" s="19">
        <f>$B$543*G502</f>
        <v>0</v>
      </c>
      <c r="I502" s="20"/>
      <c r="J502" s="20"/>
      <c r="K502" s="20">
        <f t="shared" si="97"/>
        <v>0</v>
      </c>
      <c r="L502" s="20"/>
      <c r="M502" s="21">
        <f>$F$543*L502</f>
        <v>0</v>
      </c>
      <c r="N502" s="21">
        <f t="shared" si="103"/>
        <v>0</v>
      </c>
      <c r="O502" s="21"/>
      <c r="AD502" s="38" t="e">
        <f>#REF!-O502</f>
        <v>#REF!</v>
      </c>
      <c r="AE502" s="68" t="e">
        <f>AD502/#REF!</f>
        <v>#REF!</v>
      </c>
      <c r="AF502" s="69"/>
      <c r="AG502" s="70" t="e">
        <f>#REF!-AF502</f>
        <v>#REF!</v>
      </c>
      <c r="AH502" s="68" t="e">
        <f>AG502/#REF!</f>
        <v>#REF!</v>
      </c>
      <c r="AI502" s="38" t="e">
        <f>#REF!-#REF!</f>
        <v>#REF!</v>
      </c>
      <c r="AJ502" s="68"/>
      <c r="AK502" s="38" t="e">
        <f>#REF!-#REF!</f>
        <v>#REF!</v>
      </c>
      <c r="AL502" s="76" t="e">
        <f>AK502/#REF!</f>
        <v>#REF!</v>
      </c>
    </row>
    <row r="503" spans="1:38" s="39" customFormat="1" ht="12.75">
      <c r="A503" s="15" t="s">
        <v>921</v>
      </c>
      <c r="B503" s="15" t="s">
        <v>922</v>
      </c>
      <c r="C503" s="32">
        <v>2254</v>
      </c>
      <c r="D503" s="44">
        <v>4883908.79</v>
      </c>
      <c r="E503" s="34">
        <v>639850</v>
      </c>
      <c r="F503" s="17">
        <f aca="true" t="shared" si="104" ref="F503:F531">D503/E503*C503</f>
        <v>17204.54858585606</v>
      </c>
      <c r="G503" s="18">
        <f aca="true" t="shared" si="105" ref="G503:G531">F503/$F$533</f>
        <v>0.0010526338385132784</v>
      </c>
      <c r="H503" s="19">
        <f>$B$543*G503</f>
        <v>98504.13192097988</v>
      </c>
      <c r="I503" s="20">
        <f aca="true" t="shared" si="106" ref="I503:I531">D503/E503</f>
        <v>7.632896444479175</v>
      </c>
      <c r="J503" s="20">
        <f aca="true" t="shared" si="107" ref="J503:J531">(I503-10)*C503</f>
        <v>-5335.4514141439395</v>
      </c>
      <c r="K503" s="20">
        <f t="shared" si="97"/>
        <v>0</v>
      </c>
      <c r="L503" s="20">
        <f aca="true" t="shared" si="108" ref="L503:L513">K503/$K$533</f>
        <v>0</v>
      </c>
      <c r="M503" s="21">
        <f>$F$543*L503</f>
        <v>0</v>
      </c>
      <c r="N503" s="21">
        <f t="shared" si="103"/>
        <v>98504.13192097988</v>
      </c>
      <c r="O503" s="21">
        <v>110335.81</v>
      </c>
      <c r="AD503" s="38" t="e">
        <f>#REF!-O503</f>
        <v>#REF!</v>
      </c>
      <c r="AE503" s="68" t="e">
        <f>AD503/#REF!</f>
        <v>#REF!</v>
      </c>
      <c r="AF503" s="69">
        <v>109240.41771377396</v>
      </c>
      <c r="AG503" s="70" t="e">
        <f>#REF!-AF503</f>
        <v>#REF!</v>
      </c>
      <c r="AH503" s="68" t="e">
        <f>AG503/#REF!</f>
        <v>#REF!</v>
      </c>
      <c r="AI503" s="38" t="e">
        <f>#REF!-#REF!</f>
        <v>#REF!</v>
      </c>
      <c r="AJ503" s="68" t="e">
        <f>AI503/#REF!</f>
        <v>#REF!</v>
      </c>
      <c r="AK503" s="38" t="e">
        <f>#REF!-#REF!</f>
        <v>#REF!</v>
      </c>
      <c r="AL503" s="76" t="e">
        <f>AK503/#REF!</f>
        <v>#REF!</v>
      </c>
    </row>
    <row r="504" spans="1:38" s="39" customFormat="1" ht="12.75">
      <c r="A504" s="15" t="s">
        <v>923</v>
      </c>
      <c r="B504" s="15" t="s">
        <v>924</v>
      </c>
      <c r="C504" s="32">
        <v>2847</v>
      </c>
      <c r="D504" s="44">
        <v>3065347.57</v>
      </c>
      <c r="E504" s="34">
        <v>307950</v>
      </c>
      <c r="F504" s="17">
        <f t="shared" si="104"/>
        <v>28339.160681246954</v>
      </c>
      <c r="G504" s="18">
        <f t="shared" si="105"/>
        <v>0.0017338879505777655</v>
      </c>
      <c r="H504" s="19">
        <f>$B$543*G504</f>
        <v>162255.02275429195</v>
      </c>
      <c r="I504" s="20">
        <f t="shared" si="106"/>
        <v>9.954043091410943</v>
      </c>
      <c r="J504" s="20">
        <f t="shared" si="107"/>
        <v>-130.8393187530446</v>
      </c>
      <c r="K504" s="20">
        <f t="shared" si="97"/>
        <v>0</v>
      </c>
      <c r="L504" s="20">
        <f t="shared" si="108"/>
        <v>0</v>
      </c>
      <c r="M504" s="21">
        <f>$F$543*L504</f>
        <v>0</v>
      </c>
      <c r="N504" s="21">
        <f t="shared" si="103"/>
        <v>162255.02275429195</v>
      </c>
      <c r="O504" s="21">
        <v>215616.83</v>
      </c>
      <c r="AD504" s="38" t="e">
        <f>#REF!-O504</f>
        <v>#REF!</v>
      </c>
      <c r="AE504" s="68" t="e">
        <f>AD504/#REF!</f>
        <v>#REF!</v>
      </c>
      <c r="AF504" s="69">
        <v>206689.25053793463</v>
      </c>
      <c r="AG504" s="70" t="e">
        <f>#REF!-AF504</f>
        <v>#REF!</v>
      </c>
      <c r="AH504" s="68" t="e">
        <f>AG504/#REF!</f>
        <v>#REF!</v>
      </c>
      <c r="AI504" s="38" t="e">
        <f>#REF!-#REF!</f>
        <v>#REF!</v>
      </c>
      <c r="AJ504" s="68" t="e">
        <f>AI504/#REF!</f>
        <v>#REF!</v>
      </c>
      <c r="AK504" s="38" t="e">
        <f>#REF!-#REF!</f>
        <v>#REF!</v>
      </c>
      <c r="AL504" s="76" t="e">
        <f>AK504/#REF!</f>
        <v>#REF!</v>
      </c>
    </row>
    <row r="505" spans="1:38" s="39" customFormat="1" ht="12.75">
      <c r="A505" s="15" t="s">
        <v>925</v>
      </c>
      <c r="B505" s="15" t="s">
        <v>926</v>
      </c>
      <c r="C505" s="32">
        <v>3940</v>
      </c>
      <c r="D505" s="44">
        <v>4408898.53</v>
      </c>
      <c r="E505" s="34">
        <v>433350</v>
      </c>
      <c r="F505" s="17">
        <f t="shared" si="104"/>
        <v>40085.52026814353</v>
      </c>
      <c r="G505" s="18">
        <f t="shared" si="105"/>
        <v>0.002452570891824896</v>
      </c>
      <c r="H505" s="19">
        <f>$B$543*G505</f>
        <v>229508.4556801727</v>
      </c>
      <c r="I505" s="20">
        <f t="shared" si="106"/>
        <v>10.17398991577247</v>
      </c>
      <c r="J505" s="20">
        <f t="shared" si="107"/>
        <v>685.5202681435319</v>
      </c>
      <c r="K505" s="20">
        <f t="shared" si="97"/>
        <v>685.5202681435319</v>
      </c>
      <c r="L505" s="20">
        <f t="shared" si="108"/>
        <v>0.00018213324226587296</v>
      </c>
      <c r="M505" s="21">
        <f>$F$543*L505</f>
        <v>3371.99527709349</v>
      </c>
      <c r="N505" s="21">
        <f t="shared" si="103"/>
        <v>232880.45095726618</v>
      </c>
      <c r="O505" s="21">
        <v>220840.12</v>
      </c>
      <c r="AD505" s="38" t="e">
        <f>#REF!-O505</f>
        <v>#REF!</v>
      </c>
      <c r="AE505" s="68" t="e">
        <f>AD505/#REF!</f>
        <v>#REF!</v>
      </c>
      <c r="AF505" s="69">
        <v>257489.58358283248</v>
      </c>
      <c r="AG505" s="70" t="e">
        <f>#REF!-AF505</f>
        <v>#REF!</v>
      </c>
      <c r="AH505" s="68" t="e">
        <f>AG505/#REF!</f>
        <v>#REF!</v>
      </c>
      <c r="AI505" s="38" t="e">
        <f>#REF!-#REF!</f>
        <v>#REF!</v>
      </c>
      <c r="AJ505" s="68" t="e">
        <f>AI505/#REF!</f>
        <v>#REF!</v>
      </c>
      <c r="AK505" s="38" t="e">
        <f>#REF!-#REF!</f>
        <v>#REF!</v>
      </c>
      <c r="AL505" s="76" t="e">
        <f>AK505/#REF!</f>
        <v>#REF!</v>
      </c>
    </row>
    <row r="506" spans="1:38" s="39" customFormat="1" ht="12.75">
      <c r="A506" s="15" t="s">
        <v>927</v>
      </c>
      <c r="B506" s="15" t="s">
        <v>928</v>
      </c>
      <c r="C506" s="32">
        <v>7337</v>
      </c>
      <c r="D506" s="44">
        <v>6930114</v>
      </c>
      <c r="E506" s="34">
        <v>609150</v>
      </c>
      <c r="F506" s="17">
        <f t="shared" si="104"/>
        <v>83470.81411475006</v>
      </c>
      <c r="G506" s="18">
        <f t="shared" si="105"/>
        <v>0.005107033353823143</v>
      </c>
      <c r="H506" s="19">
        <f>$B$543*G506</f>
        <v>477909.66697437526</v>
      </c>
      <c r="I506" s="20">
        <f t="shared" si="106"/>
        <v>11.376695395222852</v>
      </c>
      <c r="J506" s="20">
        <f t="shared" si="107"/>
        <v>10100.814114750061</v>
      </c>
      <c r="K506" s="20">
        <f t="shared" si="97"/>
        <v>10100.814114750061</v>
      </c>
      <c r="L506" s="20">
        <f t="shared" si="108"/>
        <v>0.002683646435759552</v>
      </c>
      <c r="M506" s="21">
        <f>$F$543*L506</f>
        <v>49684.74175384282</v>
      </c>
      <c r="N506" s="21">
        <f t="shared" si="103"/>
        <v>527594.408728218</v>
      </c>
      <c r="O506" s="21">
        <v>630071.27</v>
      </c>
      <c r="AD506" s="38" t="e">
        <f>#REF!-O506</f>
        <v>#REF!</v>
      </c>
      <c r="AE506" s="68" t="e">
        <f>AD506/#REF!</f>
        <v>#REF!</v>
      </c>
      <c r="AF506" s="69">
        <v>640105.5680030116</v>
      </c>
      <c r="AG506" s="70" t="e">
        <f>#REF!-AF506</f>
        <v>#REF!</v>
      </c>
      <c r="AH506" s="68" t="e">
        <f>AG506/#REF!</f>
        <v>#REF!</v>
      </c>
      <c r="AI506" s="38" t="e">
        <f>#REF!-#REF!</f>
        <v>#REF!</v>
      </c>
      <c r="AJ506" s="68" t="e">
        <f>AI506/#REF!</f>
        <v>#REF!</v>
      </c>
      <c r="AK506" s="38" t="e">
        <f>#REF!-#REF!</f>
        <v>#REF!</v>
      </c>
      <c r="AL506" s="76" t="e">
        <f>AK506/#REF!</f>
        <v>#REF!</v>
      </c>
    </row>
    <row r="507" spans="1:38" s="39" customFormat="1" ht="12.75">
      <c r="A507" s="15" t="s">
        <v>929</v>
      </c>
      <c r="B507" s="15" t="s">
        <v>930</v>
      </c>
      <c r="C507" s="32">
        <v>21632</v>
      </c>
      <c r="D507" s="44">
        <v>33227617.590000004</v>
      </c>
      <c r="E507" s="34">
        <v>2537550</v>
      </c>
      <c r="F507" s="17">
        <f t="shared" si="104"/>
        <v>283257.40328540525</v>
      </c>
      <c r="G507" s="18">
        <f t="shared" si="105"/>
        <v>0.017330668469426963</v>
      </c>
      <c r="H507" s="19">
        <f>$B$543*G507</f>
        <v>1621781.8492348092</v>
      </c>
      <c r="I507" s="20">
        <f t="shared" si="106"/>
        <v>13.094369604539814</v>
      </c>
      <c r="J507" s="20">
        <f t="shared" si="107"/>
        <v>66937.40328540526</v>
      </c>
      <c r="K507" s="20">
        <f aca="true" t="shared" si="109" ref="K507:K531">IF(J507&gt;0,J507,0)</f>
        <v>66937.40328540526</v>
      </c>
      <c r="L507" s="20">
        <f t="shared" si="108"/>
        <v>0.0177843411140056</v>
      </c>
      <c r="M507" s="21">
        <f>$F$543*L507</f>
        <v>329257.3804572469</v>
      </c>
      <c r="N507" s="21">
        <f t="shared" si="103"/>
        <v>1951039.229692056</v>
      </c>
      <c r="O507" s="21">
        <v>1877594.01</v>
      </c>
      <c r="AD507" s="38" t="e">
        <f>#REF!-O507</f>
        <v>#REF!</v>
      </c>
      <c r="AE507" s="68" t="e">
        <f>AD507/#REF!</f>
        <v>#REF!</v>
      </c>
      <c r="AF507" s="69">
        <v>2136308.4413995105</v>
      </c>
      <c r="AG507" s="70" t="e">
        <f>#REF!-AF507</f>
        <v>#REF!</v>
      </c>
      <c r="AH507" s="68" t="e">
        <f>AG507/#REF!</f>
        <v>#REF!</v>
      </c>
      <c r="AI507" s="38" t="e">
        <f>#REF!-#REF!</f>
        <v>#REF!</v>
      </c>
      <c r="AJ507" s="68" t="e">
        <f>AI507/#REF!</f>
        <v>#REF!</v>
      </c>
      <c r="AK507" s="38" t="e">
        <f>#REF!-#REF!</f>
        <v>#REF!</v>
      </c>
      <c r="AL507" s="76" t="e">
        <f>AK507/#REF!</f>
        <v>#REF!</v>
      </c>
    </row>
    <row r="508" spans="1:38" s="39" customFormat="1" ht="12.75">
      <c r="A508" s="15" t="s">
        <v>931</v>
      </c>
      <c r="B508" s="15" t="s">
        <v>932</v>
      </c>
      <c r="C508" s="32">
        <v>8119</v>
      </c>
      <c r="D508" s="44">
        <v>7096239.46</v>
      </c>
      <c r="E508" s="34">
        <v>762050</v>
      </c>
      <c r="F508" s="17">
        <f t="shared" si="104"/>
        <v>75604.44613311462</v>
      </c>
      <c r="G508" s="18">
        <f t="shared" si="105"/>
        <v>0.004625741730137404</v>
      </c>
      <c r="H508" s="19">
        <f>$B$543*G508</f>
        <v>432871.01074139436</v>
      </c>
      <c r="I508" s="20">
        <f t="shared" si="106"/>
        <v>9.312039183780591</v>
      </c>
      <c r="J508" s="20">
        <f t="shared" si="107"/>
        <v>-5585.553866885381</v>
      </c>
      <c r="K508" s="20">
        <f t="shared" si="109"/>
        <v>0</v>
      </c>
      <c r="L508" s="20">
        <f t="shared" si="108"/>
        <v>0</v>
      </c>
      <c r="M508" s="21">
        <f>$F$543*L508</f>
        <v>0</v>
      </c>
      <c r="N508" s="21">
        <f t="shared" si="103"/>
        <v>432871.01074139436</v>
      </c>
      <c r="O508" s="21">
        <v>473996.3</v>
      </c>
      <c r="AD508" s="38" t="e">
        <f>#REF!-O508</f>
        <v>#REF!</v>
      </c>
      <c r="AE508" s="68" t="e">
        <f>AD508/#REF!</f>
        <v>#REF!</v>
      </c>
      <c r="AF508" s="69">
        <v>507910.4312415127</v>
      </c>
      <c r="AG508" s="70" t="e">
        <f>#REF!-AF508</f>
        <v>#REF!</v>
      </c>
      <c r="AH508" s="68" t="e">
        <f>AG508/#REF!</f>
        <v>#REF!</v>
      </c>
      <c r="AI508" s="38" t="e">
        <f>#REF!-#REF!</f>
        <v>#REF!</v>
      </c>
      <c r="AJ508" s="68" t="e">
        <f>AI508/#REF!</f>
        <v>#REF!</v>
      </c>
      <c r="AK508" s="38" t="e">
        <f>#REF!-#REF!</f>
        <v>#REF!</v>
      </c>
      <c r="AL508" s="76" t="e">
        <f>AK508/#REF!</f>
        <v>#REF!</v>
      </c>
    </row>
    <row r="509" spans="1:38" s="39" customFormat="1" ht="12.75">
      <c r="A509" s="15" t="s">
        <v>933</v>
      </c>
      <c r="B509" s="15" t="s">
        <v>934</v>
      </c>
      <c r="C509" s="32">
        <v>1381</v>
      </c>
      <c r="D509" s="44">
        <v>1368461</v>
      </c>
      <c r="E509" s="34">
        <v>143750</v>
      </c>
      <c r="F509" s="17">
        <f t="shared" si="104"/>
        <v>13146.745328695653</v>
      </c>
      <c r="G509" s="18">
        <f t="shared" si="105"/>
        <v>0.0008043633885679677</v>
      </c>
      <c r="H509" s="19">
        <f>$B$543*G509</f>
        <v>75271.29989647014</v>
      </c>
      <c r="I509" s="20">
        <f t="shared" si="106"/>
        <v>9.519728695652175</v>
      </c>
      <c r="J509" s="20">
        <f t="shared" si="107"/>
        <v>-663.2546713043467</v>
      </c>
      <c r="K509" s="20">
        <f t="shared" si="109"/>
        <v>0</v>
      </c>
      <c r="L509" s="20">
        <f t="shared" si="108"/>
        <v>0</v>
      </c>
      <c r="M509" s="21">
        <f>$F$543*L509</f>
        <v>0</v>
      </c>
      <c r="N509" s="21">
        <f t="shared" si="103"/>
        <v>75271.29989647014</v>
      </c>
      <c r="O509" s="21">
        <v>100633.98</v>
      </c>
      <c r="AD509" s="38" t="e">
        <f>#REF!-O509</f>
        <v>#REF!</v>
      </c>
      <c r="AE509" s="68" t="e">
        <f>AD509/#REF!</f>
        <v>#REF!</v>
      </c>
      <c r="AF509" s="69">
        <v>91147.74244544542</v>
      </c>
      <c r="AG509" s="70" t="e">
        <f>#REF!-AF509</f>
        <v>#REF!</v>
      </c>
      <c r="AH509" s="68" t="e">
        <f>AG509/#REF!</f>
        <v>#REF!</v>
      </c>
      <c r="AI509" s="38" t="e">
        <f>#REF!-#REF!</f>
        <v>#REF!</v>
      </c>
      <c r="AJ509" s="68" t="e">
        <f>AI509/#REF!</f>
        <v>#REF!</v>
      </c>
      <c r="AK509" s="38" t="e">
        <f>#REF!-#REF!</f>
        <v>#REF!</v>
      </c>
      <c r="AL509" s="76" t="e">
        <f>AK509/#REF!</f>
        <v>#REF!</v>
      </c>
    </row>
    <row r="510" spans="1:38" s="39" customFormat="1" ht="12.75">
      <c r="A510" s="15" t="s">
        <v>935</v>
      </c>
      <c r="B510" s="15" t="s">
        <v>936</v>
      </c>
      <c r="C510" s="32">
        <v>2133</v>
      </c>
      <c r="D510" s="44">
        <v>2276071.53</v>
      </c>
      <c r="E510" s="34">
        <v>213350</v>
      </c>
      <c r="F510" s="17">
        <f t="shared" si="104"/>
        <v>22755.38117408015</v>
      </c>
      <c r="G510" s="18">
        <f t="shared" si="105"/>
        <v>0.0013922529912698044</v>
      </c>
      <c r="H510" s="19">
        <f>$B$543*G510</f>
        <v>130285.25903472528</v>
      </c>
      <c r="I510" s="20">
        <f t="shared" si="106"/>
        <v>10.668251839700023</v>
      </c>
      <c r="J510" s="20">
        <f t="shared" si="107"/>
        <v>1425.381174080149</v>
      </c>
      <c r="K510" s="20">
        <f t="shared" si="109"/>
        <v>1425.381174080149</v>
      </c>
      <c r="L510" s="20">
        <f t="shared" si="108"/>
        <v>0.0003787040394925247</v>
      </c>
      <c r="M510" s="21">
        <f>$F$543*L510</f>
        <v>7011.285895415558</v>
      </c>
      <c r="N510" s="21">
        <f t="shared" si="103"/>
        <v>137296.54493014084</v>
      </c>
      <c r="O510" s="21">
        <v>180763.5</v>
      </c>
      <c r="AD510" s="38" t="e">
        <f>#REF!-O510</f>
        <v>#REF!</v>
      </c>
      <c r="AE510" s="68" t="e">
        <f>AD510/#REF!</f>
        <v>#REF!</v>
      </c>
      <c r="AF510" s="69">
        <v>161077.49470443532</v>
      </c>
      <c r="AG510" s="70" t="e">
        <f>#REF!-AF510</f>
        <v>#REF!</v>
      </c>
      <c r="AH510" s="68" t="e">
        <f>AG510/#REF!</f>
        <v>#REF!</v>
      </c>
      <c r="AI510" s="38" t="e">
        <f>#REF!-#REF!</f>
        <v>#REF!</v>
      </c>
      <c r="AJ510" s="68" t="e">
        <f>AI510/#REF!</f>
        <v>#REF!</v>
      </c>
      <c r="AK510" s="38" t="e">
        <f>#REF!-#REF!</f>
        <v>#REF!</v>
      </c>
      <c r="AL510" s="76" t="e">
        <f>AK510/#REF!</f>
        <v>#REF!</v>
      </c>
    </row>
    <row r="511" spans="1:38" s="39" customFormat="1" ht="12.75">
      <c r="A511" s="15" t="s">
        <v>937</v>
      </c>
      <c r="B511" s="15" t="s">
        <v>938</v>
      </c>
      <c r="C511" s="32">
        <v>6256</v>
      </c>
      <c r="D511" s="44">
        <v>8760508</v>
      </c>
      <c r="E511" s="34">
        <v>883450</v>
      </c>
      <c r="F511" s="17">
        <f t="shared" si="104"/>
        <v>62036.038313430305</v>
      </c>
      <c r="G511" s="18">
        <f t="shared" si="105"/>
        <v>0.0037955795707251164</v>
      </c>
      <c r="H511" s="19">
        <f>$B$543*G511</f>
        <v>355185.49477693497</v>
      </c>
      <c r="I511" s="20">
        <f t="shared" si="106"/>
        <v>9.916246533476711</v>
      </c>
      <c r="J511" s="20">
        <f t="shared" si="107"/>
        <v>-523.9616865696964</v>
      </c>
      <c r="K511" s="20">
        <f t="shared" si="109"/>
        <v>0</v>
      </c>
      <c r="L511" s="20">
        <f t="shared" si="108"/>
        <v>0</v>
      </c>
      <c r="M511" s="21">
        <f>$F$543*L511</f>
        <v>0</v>
      </c>
      <c r="N511" s="21">
        <f t="shared" si="103"/>
        <v>355185.49477693497</v>
      </c>
      <c r="O511" s="21">
        <v>352172.07</v>
      </c>
      <c r="AD511" s="38" t="e">
        <f>#REF!-O511</f>
        <v>#REF!</v>
      </c>
      <c r="AE511" s="68" t="e">
        <f>AD511/#REF!</f>
        <v>#REF!</v>
      </c>
      <c r="AF511" s="69">
        <v>394992.70511751156</v>
      </c>
      <c r="AG511" s="70" t="e">
        <f>#REF!-AF511</f>
        <v>#REF!</v>
      </c>
      <c r="AH511" s="68" t="e">
        <f>AG511/#REF!</f>
        <v>#REF!</v>
      </c>
      <c r="AI511" s="38" t="e">
        <f>#REF!-#REF!</f>
        <v>#REF!</v>
      </c>
      <c r="AJ511" s="68" t="e">
        <f>AI511/#REF!</f>
        <v>#REF!</v>
      </c>
      <c r="AK511" s="38" t="e">
        <f>#REF!-#REF!</f>
        <v>#REF!</v>
      </c>
      <c r="AL511" s="76" t="e">
        <f>AK511/#REF!</f>
        <v>#REF!</v>
      </c>
    </row>
    <row r="512" spans="1:38" s="39" customFormat="1" ht="12.75">
      <c r="A512" s="15" t="s">
        <v>939</v>
      </c>
      <c r="B512" s="15" t="s">
        <v>940</v>
      </c>
      <c r="C512" s="32">
        <v>4609</v>
      </c>
      <c r="D512" s="44">
        <v>3799190</v>
      </c>
      <c r="E512" s="34">
        <v>430950</v>
      </c>
      <c r="F512" s="17">
        <f t="shared" si="104"/>
        <v>40632.24668755076</v>
      </c>
      <c r="G512" s="18">
        <f t="shared" si="105"/>
        <v>0.0024860215067367204</v>
      </c>
      <c r="H512" s="19">
        <f>$B$543*G512</f>
        <v>232638.72155568938</v>
      </c>
      <c r="I512" s="20">
        <f t="shared" si="106"/>
        <v>8.815848706346443</v>
      </c>
      <c r="J512" s="20">
        <f t="shared" si="107"/>
        <v>-5457.753312449242</v>
      </c>
      <c r="K512" s="20">
        <f t="shared" si="109"/>
        <v>0</v>
      </c>
      <c r="L512" s="20">
        <f t="shared" si="108"/>
        <v>0</v>
      </c>
      <c r="M512" s="21">
        <f>$F$543*L512</f>
        <v>0</v>
      </c>
      <c r="N512" s="21">
        <f t="shared" si="103"/>
        <v>232638.72155568938</v>
      </c>
      <c r="O512" s="21">
        <v>299780.02</v>
      </c>
      <c r="AD512" s="38" t="e">
        <f>#REF!-O512</f>
        <v>#REF!</v>
      </c>
      <c r="AE512" s="68" t="e">
        <f>AD512/#REF!</f>
        <v>#REF!</v>
      </c>
      <c r="AF512" s="69">
        <v>250421.59665995493</v>
      </c>
      <c r="AG512" s="70" t="e">
        <f>#REF!-AF512</f>
        <v>#REF!</v>
      </c>
      <c r="AH512" s="68" t="e">
        <f>AG512/#REF!</f>
        <v>#REF!</v>
      </c>
      <c r="AI512" s="38" t="e">
        <f>#REF!-#REF!</f>
        <v>#REF!</v>
      </c>
      <c r="AJ512" s="68" t="e">
        <f>AI512/#REF!</f>
        <v>#REF!</v>
      </c>
      <c r="AK512" s="38" t="e">
        <f>#REF!-#REF!</f>
        <v>#REF!</v>
      </c>
      <c r="AL512" s="76" t="e">
        <f>AK512/#REF!</f>
        <v>#REF!</v>
      </c>
    </row>
    <row r="513" spans="1:38" s="39" customFormat="1" ht="12.75">
      <c r="A513" s="15" t="s">
        <v>941</v>
      </c>
      <c r="B513" s="15" t="s">
        <v>942</v>
      </c>
      <c r="C513" s="32">
        <v>11427</v>
      </c>
      <c r="D513" s="44">
        <v>23728012</v>
      </c>
      <c r="E513" s="34">
        <v>2360650</v>
      </c>
      <c r="F513" s="17">
        <f t="shared" si="104"/>
        <v>114858.19292313558</v>
      </c>
      <c r="G513" s="18">
        <f t="shared" si="105"/>
        <v>0.007027421841266693</v>
      </c>
      <c r="H513" s="19">
        <f>$B$543*G513</f>
        <v>657617.1720778076</v>
      </c>
      <c r="I513" s="20">
        <f t="shared" si="106"/>
        <v>10.05147395844365</v>
      </c>
      <c r="J513" s="20">
        <f t="shared" si="107"/>
        <v>588.1929231355821</v>
      </c>
      <c r="K513" s="20">
        <f t="shared" si="109"/>
        <v>588.1929231355821</v>
      </c>
      <c r="L513" s="20">
        <f t="shared" si="108"/>
        <v>0.0001562747144714539</v>
      </c>
      <c r="M513" s="21">
        <f>$F$543*L513</f>
        <v>2893.253272006427</v>
      </c>
      <c r="N513" s="21">
        <f t="shared" si="103"/>
        <v>660510.425349814</v>
      </c>
      <c r="O513" s="21">
        <v>659442.03</v>
      </c>
      <c r="AD513" s="38" t="e">
        <f>#REF!-O513</f>
        <v>#REF!</v>
      </c>
      <c r="AE513" s="68" t="e">
        <f>AD513/#REF!</f>
        <v>#REF!</v>
      </c>
      <c r="AF513" s="69">
        <v>752213.8918373932</v>
      </c>
      <c r="AG513" s="70" t="e">
        <f>#REF!-AF513</f>
        <v>#REF!</v>
      </c>
      <c r="AH513" s="68" t="e">
        <f>AG513/#REF!</f>
        <v>#REF!</v>
      </c>
      <c r="AI513" s="38" t="e">
        <f>#REF!-#REF!</f>
        <v>#REF!</v>
      </c>
      <c r="AJ513" s="68" t="e">
        <f>AI513/#REF!</f>
        <v>#REF!</v>
      </c>
      <c r="AK513" s="38" t="e">
        <f>#REF!-#REF!</f>
        <v>#REF!</v>
      </c>
      <c r="AL513" s="76" t="e">
        <f>AK513/#REF!</f>
        <v>#REF!</v>
      </c>
    </row>
    <row r="514" spans="1:38" s="39" customFormat="1" ht="12.75">
      <c r="A514" s="15" t="s">
        <v>943</v>
      </c>
      <c r="B514" s="15" t="s">
        <v>944</v>
      </c>
      <c r="C514" s="32">
        <v>3956</v>
      </c>
      <c r="D514" s="44">
        <v>11364610.78</v>
      </c>
      <c r="E514" s="34">
        <v>1784950</v>
      </c>
      <c r="F514" s="17">
        <f t="shared" si="104"/>
        <v>25187.484380895825</v>
      </c>
      <c r="G514" s="18">
        <f t="shared" si="105"/>
        <v>0.0015410574845394224</v>
      </c>
      <c r="H514" s="19">
        <f>$B$543*G514</f>
        <v>144210.19370732474</v>
      </c>
      <c r="I514" s="20">
        <f t="shared" si="106"/>
        <v>6.366907073027256</v>
      </c>
      <c r="J514" s="20">
        <f t="shared" si="107"/>
        <v>-14372.515619104177</v>
      </c>
      <c r="K514" s="20">
        <f t="shared" si="109"/>
        <v>0</v>
      </c>
      <c r="L514" s="20">
        <v>0</v>
      </c>
      <c r="M514" s="21">
        <f>$F$543*L514</f>
        <v>0</v>
      </c>
      <c r="N514" s="21">
        <f t="shared" si="103"/>
        <v>144210.19370732474</v>
      </c>
      <c r="O514" s="21">
        <v>156607.31</v>
      </c>
      <c r="AD514" s="38" t="e">
        <f>#REF!-O514</f>
        <v>#REF!</v>
      </c>
      <c r="AE514" s="68" t="e">
        <f>AD514/#REF!</f>
        <v>#REF!</v>
      </c>
      <c r="AF514" s="69">
        <v>155813.49576093323</v>
      </c>
      <c r="AG514" s="70" t="e">
        <f>#REF!-AF514</f>
        <v>#REF!</v>
      </c>
      <c r="AH514" s="68" t="e">
        <f>AG514/#REF!</f>
        <v>#REF!</v>
      </c>
      <c r="AI514" s="38" t="e">
        <f>#REF!-#REF!</f>
        <v>#REF!</v>
      </c>
      <c r="AJ514" s="68" t="e">
        <f>AI514/#REF!</f>
        <v>#REF!</v>
      </c>
      <c r="AK514" s="38" t="e">
        <f>#REF!-#REF!</f>
        <v>#REF!</v>
      </c>
      <c r="AL514" s="76" t="e">
        <f>AK514/#REF!</f>
        <v>#REF!</v>
      </c>
    </row>
    <row r="515" spans="1:38" s="39" customFormat="1" ht="12.75">
      <c r="A515" s="15" t="s">
        <v>945</v>
      </c>
      <c r="B515" s="15" t="s">
        <v>946</v>
      </c>
      <c r="C515" s="32">
        <v>10236</v>
      </c>
      <c r="D515" s="44">
        <v>18310436.2</v>
      </c>
      <c r="E515" s="34">
        <v>1657000</v>
      </c>
      <c r="F515" s="17">
        <f t="shared" si="104"/>
        <v>113111.4212089318</v>
      </c>
      <c r="G515" s="18">
        <f t="shared" si="105"/>
        <v>0.006920548301089048</v>
      </c>
      <c r="H515" s="19">
        <f>$B$543*G515</f>
        <v>647616.0825105277</v>
      </c>
      <c r="I515" s="20">
        <f t="shared" si="106"/>
        <v>11.050353771876885</v>
      </c>
      <c r="J515" s="20">
        <f t="shared" si="107"/>
        <v>10751.421208931799</v>
      </c>
      <c r="K515" s="20">
        <f t="shared" si="109"/>
        <v>10751.421208931799</v>
      </c>
      <c r="L515" s="20">
        <f aca="true" t="shared" si="110" ref="L515:L531">K515/$K$533</f>
        <v>0.0028565037311760718</v>
      </c>
      <c r="M515" s="21">
        <f>$F$543*L515</f>
        <v>52885.00314766787</v>
      </c>
      <c r="N515" s="21">
        <f t="shared" si="103"/>
        <v>700501.0856581955</v>
      </c>
      <c r="O515" s="21">
        <v>778832.53</v>
      </c>
      <c r="AD515" s="38" t="e">
        <f>#REF!-O515</f>
        <v>#REF!</v>
      </c>
      <c r="AE515" s="68" t="e">
        <f>AD515/#REF!</f>
        <v>#REF!</v>
      </c>
      <c r="AF515" s="69">
        <v>810851.4086831966</v>
      </c>
      <c r="AG515" s="70" t="e">
        <f>#REF!-AF515</f>
        <v>#REF!</v>
      </c>
      <c r="AH515" s="68" t="e">
        <f>AG515/#REF!</f>
        <v>#REF!</v>
      </c>
      <c r="AI515" s="38" t="e">
        <f>#REF!-#REF!</f>
        <v>#REF!</v>
      </c>
      <c r="AJ515" s="68" t="e">
        <f>AI515/#REF!</f>
        <v>#REF!</v>
      </c>
      <c r="AK515" s="38" t="e">
        <f>#REF!-#REF!</f>
        <v>#REF!</v>
      </c>
      <c r="AL515" s="76" t="e">
        <f>AK515/#REF!</f>
        <v>#REF!</v>
      </c>
    </row>
    <row r="516" spans="1:38" s="39" customFormat="1" ht="12.75">
      <c r="A516" s="15" t="s">
        <v>947</v>
      </c>
      <c r="B516" s="15" t="s">
        <v>948</v>
      </c>
      <c r="C516" s="32">
        <v>5707</v>
      </c>
      <c r="D516" s="44">
        <v>4336620</v>
      </c>
      <c r="E516" s="34">
        <v>540450</v>
      </c>
      <c r="F516" s="17">
        <f t="shared" si="104"/>
        <v>45793.48753816264</v>
      </c>
      <c r="G516" s="18">
        <f t="shared" si="105"/>
        <v>0.0028018040883580446</v>
      </c>
      <c r="H516" s="19">
        <f>$B$543*G516</f>
        <v>262189.25274734094</v>
      </c>
      <c r="I516" s="20">
        <f t="shared" si="106"/>
        <v>8.024091035248404</v>
      </c>
      <c r="J516" s="20">
        <f t="shared" si="107"/>
        <v>-11276.512461837361</v>
      </c>
      <c r="K516" s="20">
        <f t="shared" si="109"/>
        <v>0</v>
      </c>
      <c r="L516" s="20">
        <f t="shared" si="110"/>
        <v>0</v>
      </c>
      <c r="M516" s="21">
        <f>$F$543*L516</f>
        <v>0</v>
      </c>
      <c r="N516" s="21">
        <f t="shared" si="103"/>
        <v>262189.25274734094</v>
      </c>
      <c r="O516" s="21">
        <v>299288.71</v>
      </c>
      <c r="AD516" s="38" t="e">
        <f>#REF!-O516</f>
        <v>#REF!</v>
      </c>
      <c r="AE516" s="68" t="e">
        <f>AD516/#REF!</f>
        <v>#REF!</v>
      </c>
      <c r="AF516" s="69">
        <v>319482.2901091901</v>
      </c>
      <c r="AG516" s="70" t="e">
        <f>#REF!-AF516</f>
        <v>#REF!</v>
      </c>
      <c r="AH516" s="68" t="e">
        <f>AG516/#REF!</f>
        <v>#REF!</v>
      </c>
      <c r="AI516" s="38" t="e">
        <f>#REF!-#REF!</f>
        <v>#REF!</v>
      </c>
      <c r="AJ516" s="68" t="e">
        <f>AI516/#REF!</f>
        <v>#REF!</v>
      </c>
      <c r="AK516" s="38" t="e">
        <f>#REF!-#REF!</f>
        <v>#REF!</v>
      </c>
      <c r="AL516" s="76" t="e">
        <f>AK516/#REF!</f>
        <v>#REF!</v>
      </c>
    </row>
    <row r="517" spans="1:38" s="39" customFormat="1" ht="12.75">
      <c r="A517" s="15" t="s">
        <v>949</v>
      </c>
      <c r="B517" s="15" t="s">
        <v>950</v>
      </c>
      <c r="C517" s="32">
        <v>2614</v>
      </c>
      <c r="D517" s="44">
        <v>3076104.92</v>
      </c>
      <c r="E517" s="34">
        <v>306850</v>
      </c>
      <c r="F517" s="17">
        <f t="shared" si="104"/>
        <v>26204.784946651456</v>
      </c>
      <c r="G517" s="18">
        <f t="shared" si="105"/>
        <v>0.0016032994546852377</v>
      </c>
      <c r="H517" s="19">
        <f>$B$543*G517</f>
        <v>150034.71788082513</v>
      </c>
      <c r="I517" s="20">
        <f t="shared" si="106"/>
        <v>10.024783835750366</v>
      </c>
      <c r="J517" s="20">
        <f t="shared" si="107"/>
        <v>64.78494665145678</v>
      </c>
      <c r="K517" s="20">
        <f t="shared" si="109"/>
        <v>64.78494665145678</v>
      </c>
      <c r="L517" s="20">
        <f t="shared" si="110"/>
        <v>1.7212463193255863E-05</v>
      </c>
      <c r="M517" s="21">
        <f>$F$543*L517</f>
        <v>318.66969408076886</v>
      </c>
      <c r="N517" s="21">
        <f t="shared" si="103"/>
        <v>150353.3875749059</v>
      </c>
      <c r="O517" s="21">
        <v>184109.61</v>
      </c>
      <c r="AD517" s="38" t="e">
        <f>#REF!-O517</f>
        <v>#REF!</v>
      </c>
      <c r="AE517" s="68" t="e">
        <f>AD517/#REF!</f>
        <v>#REF!</v>
      </c>
      <c r="AF517" s="69">
        <v>175024.88714901914</v>
      </c>
      <c r="AG517" s="70" t="e">
        <f>#REF!-AF517</f>
        <v>#REF!</v>
      </c>
      <c r="AH517" s="68" t="e">
        <f>AG517/#REF!</f>
        <v>#REF!</v>
      </c>
      <c r="AI517" s="38" t="e">
        <f>#REF!-#REF!</f>
        <v>#REF!</v>
      </c>
      <c r="AJ517" s="68" t="e">
        <f>AI517/#REF!</f>
        <v>#REF!</v>
      </c>
      <c r="AK517" s="38" t="e">
        <f>#REF!-#REF!</f>
        <v>#REF!</v>
      </c>
      <c r="AL517" s="76" t="e">
        <f>AK517/#REF!</f>
        <v>#REF!</v>
      </c>
    </row>
    <row r="518" spans="1:38" s="39" customFormat="1" ht="12.75">
      <c r="A518" s="15" t="s">
        <v>951</v>
      </c>
      <c r="B518" s="15" t="s">
        <v>952</v>
      </c>
      <c r="C518" s="32">
        <v>3695</v>
      </c>
      <c r="D518" s="44">
        <v>2459711</v>
      </c>
      <c r="E518" s="34">
        <v>334400</v>
      </c>
      <c r="F518" s="17">
        <f t="shared" si="104"/>
        <v>27178.923878588517</v>
      </c>
      <c r="G518" s="18">
        <f t="shared" si="105"/>
        <v>0.0016629006466638014</v>
      </c>
      <c r="H518" s="19">
        <f>$B$543*G518</f>
        <v>155612.12140187868</v>
      </c>
      <c r="I518" s="20">
        <f t="shared" si="106"/>
        <v>7.35559509569378</v>
      </c>
      <c r="J518" s="20">
        <f t="shared" si="107"/>
        <v>-9771.076121411483</v>
      </c>
      <c r="K518" s="20">
        <f t="shared" si="109"/>
        <v>0</v>
      </c>
      <c r="L518" s="20">
        <f t="shared" si="110"/>
        <v>0</v>
      </c>
      <c r="M518" s="21">
        <f>$F$543*L518</f>
        <v>0</v>
      </c>
      <c r="N518" s="21">
        <f t="shared" si="103"/>
        <v>155612.12140187868</v>
      </c>
      <c r="O518" s="21">
        <v>210799.13</v>
      </c>
      <c r="AD518" s="38" t="e">
        <f>#REF!-O518</f>
        <v>#REF!</v>
      </c>
      <c r="AE518" s="68" t="e">
        <f>AD518/#REF!</f>
        <v>#REF!</v>
      </c>
      <c r="AF518" s="69">
        <v>182944.61930867351</v>
      </c>
      <c r="AG518" s="70" t="e">
        <f>#REF!-AF518</f>
        <v>#REF!</v>
      </c>
      <c r="AH518" s="68" t="e">
        <f>AG518/#REF!</f>
        <v>#REF!</v>
      </c>
      <c r="AI518" s="38" t="e">
        <f>#REF!-#REF!</f>
        <v>#REF!</v>
      </c>
      <c r="AJ518" s="68" t="e">
        <f>AI518/#REF!</f>
        <v>#REF!</v>
      </c>
      <c r="AK518" s="38" t="e">
        <f>#REF!-#REF!</f>
        <v>#REF!</v>
      </c>
      <c r="AL518" s="76" t="e">
        <f>AK518/#REF!</f>
        <v>#REF!</v>
      </c>
    </row>
    <row r="519" spans="1:38" s="39" customFormat="1" ht="12.75">
      <c r="A519" s="15" t="s">
        <v>953</v>
      </c>
      <c r="B519" s="15" t="s">
        <v>954</v>
      </c>
      <c r="C519" s="32">
        <v>4177</v>
      </c>
      <c r="D519" s="44">
        <v>3996582.72</v>
      </c>
      <c r="E519" s="34">
        <v>531400</v>
      </c>
      <c r="F519" s="17">
        <f t="shared" si="104"/>
        <v>31414.61426691758</v>
      </c>
      <c r="G519" s="18">
        <f t="shared" si="105"/>
        <v>0.0019220548470760157</v>
      </c>
      <c r="H519" s="19">
        <f>$B$543*G519</f>
        <v>179863.44091231338</v>
      </c>
      <c r="I519" s="20">
        <f t="shared" si="106"/>
        <v>7.520855701919459</v>
      </c>
      <c r="J519" s="20">
        <f t="shared" si="107"/>
        <v>-10355.385733082421</v>
      </c>
      <c r="K519" s="20">
        <f t="shared" si="109"/>
        <v>0</v>
      </c>
      <c r="L519" s="20">
        <f t="shared" si="110"/>
        <v>0</v>
      </c>
      <c r="M519" s="21">
        <f>$F$543*L519</f>
        <v>0</v>
      </c>
      <c r="N519" s="21">
        <f t="shared" si="103"/>
        <v>179863.44091231338</v>
      </c>
      <c r="O519" s="21">
        <v>201879.97</v>
      </c>
      <c r="AD519" s="38" t="e">
        <f>#REF!-O519</f>
        <v>#REF!</v>
      </c>
      <c r="AE519" s="68" t="e">
        <f>AD519/#REF!</f>
        <v>#REF!</v>
      </c>
      <c r="AF519" s="69">
        <v>203418.8712250805</v>
      </c>
      <c r="AG519" s="70" t="e">
        <f>#REF!-AF519</f>
        <v>#REF!</v>
      </c>
      <c r="AH519" s="68" t="e">
        <f>AG519/#REF!</f>
        <v>#REF!</v>
      </c>
      <c r="AI519" s="38" t="e">
        <f>#REF!-#REF!</f>
        <v>#REF!</v>
      </c>
      <c r="AJ519" s="68" t="e">
        <f>AI519/#REF!</f>
        <v>#REF!</v>
      </c>
      <c r="AK519" s="38" t="e">
        <f>#REF!-#REF!</f>
        <v>#REF!</v>
      </c>
      <c r="AL519" s="76" t="e">
        <f>AK519/#REF!</f>
        <v>#REF!</v>
      </c>
    </row>
    <row r="520" spans="1:38" s="39" customFormat="1" ht="12.75">
      <c r="A520" s="15" t="s">
        <v>955</v>
      </c>
      <c r="B520" s="15" t="s">
        <v>956</v>
      </c>
      <c r="C520" s="32">
        <v>1505</v>
      </c>
      <c r="D520" s="44">
        <v>1935805.52</v>
      </c>
      <c r="E520" s="34">
        <v>278100</v>
      </c>
      <c r="F520" s="17">
        <f t="shared" si="104"/>
        <v>10476.04209852571</v>
      </c>
      <c r="G520" s="18">
        <f t="shared" si="105"/>
        <v>0.0006409605199210821</v>
      </c>
      <c r="H520" s="19">
        <f>$B$543*G520</f>
        <v>59980.26787702368</v>
      </c>
      <c r="I520" s="20">
        <f t="shared" si="106"/>
        <v>6.960825314635024</v>
      </c>
      <c r="J520" s="20">
        <f t="shared" si="107"/>
        <v>-4573.957901474289</v>
      </c>
      <c r="K520" s="20">
        <f t="shared" si="109"/>
        <v>0</v>
      </c>
      <c r="L520" s="20">
        <f t="shared" si="110"/>
        <v>0</v>
      </c>
      <c r="M520" s="21">
        <f>$F$543*L520</f>
        <v>0</v>
      </c>
      <c r="N520" s="21">
        <f aca="true" t="shared" si="111" ref="N520:N532">H520+M520</f>
        <v>59980.26787702368</v>
      </c>
      <c r="O520" s="21">
        <v>75614.41</v>
      </c>
      <c r="AD520" s="38" t="e">
        <f>#REF!-O520</f>
        <v>#REF!</v>
      </c>
      <c r="AE520" s="68" t="e">
        <f>AD520/#REF!</f>
        <v>#REF!</v>
      </c>
      <c r="AF520" s="69">
        <v>68019.46162464045</v>
      </c>
      <c r="AG520" s="70" t="e">
        <f>#REF!-AF520</f>
        <v>#REF!</v>
      </c>
      <c r="AH520" s="68" t="e">
        <f>AG520/#REF!</f>
        <v>#REF!</v>
      </c>
      <c r="AI520" s="38" t="e">
        <f>#REF!-#REF!</f>
        <v>#REF!</v>
      </c>
      <c r="AJ520" s="68" t="e">
        <f>AI520/#REF!</f>
        <v>#REF!</v>
      </c>
      <c r="AK520" s="38" t="e">
        <f>#REF!-#REF!</f>
        <v>#REF!</v>
      </c>
      <c r="AL520" s="76" t="e">
        <f>AK520/#REF!</f>
        <v>#REF!</v>
      </c>
    </row>
    <row r="521" spans="1:38" s="39" customFormat="1" ht="12.75">
      <c r="A521" s="15" t="s">
        <v>957</v>
      </c>
      <c r="B521" s="15" t="s">
        <v>958</v>
      </c>
      <c r="C521" s="32">
        <v>4757</v>
      </c>
      <c r="D521" s="44">
        <v>6058350.62</v>
      </c>
      <c r="E521" s="34">
        <v>621250</v>
      </c>
      <c r="F521" s="17">
        <f t="shared" si="104"/>
        <v>46389.656176</v>
      </c>
      <c r="G521" s="18">
        <f t="shared" si="105"/>
        <v>0.002838279749344807</v>
      </c>
      <c r="H521" s="19">
        <f>$B$543*G521</f>
        <v>265602.59857595275</v>
      </c>
      <c r="I521" s="20">
        <f t="shared" si="106"/>
        <v>9.751872225352113</v>
      </c>
      <c r="J521" s="20">
        <f t="shared" si="107"/>
        <v>-1180.3438240000003</v>
      </c>
      <c r="K521" s="20">
        <f t="shared" si="109"/>
        <v>0</v>
      </c>
      <c r="L521" s="20">
        <f t="shared" si="110"/>
        <v>0</v>
      </c>
      <c r="M521" s="21">
        <f>$F$543*L521</f>
        <v>0</v>
      </c>
      <c r="N521" s="21">
        <f t="shared" si="111"/>
        <v>265602.59857595275</v>
      </c>
      <c r="O521" s="21">
        <v>297164.12</v>
      </c>
      <c r="AD521" s="38" t="e">
        <f>#REF!-O521</f>
        <v>#REF!</v>
      </c>
      <c r="AE521" s="68" t="e">
        <f>AD521/#REF!</f>
        <v>#REF!</v>
      </c>
      <c r="AF521" s="69">
        <v>298882.2225112524</v>
      </c>
      <c r="AG521" s="70" t="e">
        <f>#REF!-AF521</f>
        <v>#REF!</v>
      </c>
      <c r="AH521" s="68" t="e">
        <f>AG521/#REF!</f>
        <v>#REF!</v>
      </c>
      <c r="AI521" s="38" t="e">
        <f>#REF!-#REF!</f>
        <v>#REF!</v>
      </c>
      <c r="AJ521" s="68" t="e">
        <f>AI521/#REF!</f>
        <v>#REF!</v>
      </c>
      <c r="AK521" s="38" t="e">
        <f>#REF!-#REF!</f>
        <v>#REF!</v>
      </c>
      <c r="AL521" s="76" t="e">
        <f>AK521/#REF!</f>
        <v>#REF!</v>
      </c>
    </row>
    <row r="522" spans="1:38" s="39" customFormat="1" ht="12.75">
      <c r="A522" s="15" t="s">
        <v>959</v>
      </c>
      <c r="B522" s="15" t="s">
        <v>960</v>
      </c>
      <c r="C522" s="32">
        <v>1243</v>
      </c>
      <c r="D522" s="44">
        <v>8635084.32</v>
      </c>
      <c r="E522" s="34">
        <v>1312150</v>
      </c>
      <c r="F522" s="17">
        <f t="shared" si="104"/>
        <v>8180.0173835003625</v>
      </c>
      <c r="G522" s="18">
        <f t="shared" si="105"/>
        <v>0.0005004817798345558</v>
      </c>
      <c r="H522" s="19">
        <f>$B$543*G522</f>
        <v>46834.446567383464</v>
      </c>
      <c r="I522" s="20">
        <f t="shared" si="106"/>
        <v>6.580866760659986</v>
      </c>
      <c r="J522" s="20">
        <f t="shared" si="107"/>
        <v>-4249.9826164996375</v>
      </c>
      <c r="K522" s="20">
        <f t="shared" si="109"/>
        <v>0</v>
      </c>
      <c r="L522" s="20">
        <f t="shared" si="110"/>
        <v>0</v>
      </c>
      <c r="M522" s="21">
        <f>$F$543*L522</f>
        <v>0</v>
      </c>
      <c r="N522" s="21">
        <f t="shared" si="111"/>
        <v>46834.446567383464</v>
      </c>
      <c r="O522" s="21">
        <v>48721.04</v>
      </c>
      <c r="AD522" s="38" t="e">
        <f>#REF!-O522</f>
        <v>#REF!</v>
      </c>
      <c r="AE522" s="68" t="e">
        <f>AD522/#REF!</f>
        <v>#REF!</v>
      </c>
      <c r="AF522" s="69">
        <v>54794.03601527925</v>
      </c>
      <c r="AG522" s="70" t="e">
        <f>#REF!-AF522</f>
        <v>#REF!</v>
      </c>
      <c r="AH522" s="68" t="e">
        <f>AG522/#REF!</f>
        <v>#REF!</v>
      </c>
      <c r="AI522" s="38" t="e">
        <f>#REF!-#REF!</f>
        <v>#REF!</v>
      </c>
      <c r="AJ522" s="68" t="e">
        <f>AI522/#REF!</f>
        <v>#REF!</v>
      </c>
      <c r="AK522" s="38" t="e">
        <f>#REF!-#REF!</f>
        <v>#REF!</v>
      </c>
      <c r="AL522" s="76" t="e">
        <f>AK522/#REF!</f>
        <v>#REF!</v>
      </c>
    </row>
    <row r="523" spans="1:38" s="39" customFormat="1" ht="12.75">
      <c r="A523" s="15" t="s">
        <v>961</v>
      </c>
      <c r="B523" s="15" t="s">
        <v>962</v>
      </c>
      <c r="C523" s="32">
        <v>9252</v>
      </c>
      <c r="D523" s="44">
        <v>17903375.4</v>
      </c>
      <c r="E523" s="34">
        <v>1575350</v>
      </c>
      <c r="F523" s="17">
        <f t="shared" si="104"/>
        <v>105146.17653270702</v>
      </c>
      <c r="G523" s="18">
        <f t="shared" si="105"/>
        <v>0.006433207058952368</v>
      </c>
      <c r="H523" s="19">
        <f>$B$543*G523</f>
        <v>602011.3106994985</v>
      </c>
      <c r="I523" s="20">
        <f t="shared" si="106"/>
        <v>11.364696987970927</v>
      </c>
      <c r="J523" s="20">
        <f t="shared" si="107"/>
        <v>12626.176532707015</v>
      </c>
      <c r="K523" s="20">
        <f t="shared" si="109"/>
        <v>12626.176532707015</v>
      </c>
      <c r="L523" s="20">
        <f t="shared" si="110"/>
        <v>0.003354600259378056</v>
      </c>
      <c r="M523" s="21">
        <f>$F$543*L523</f>
        <v>62106.70875032745</v>
      </c>
      <c r="N523" s="21">
        <f t="shared" si="111"/>
        <v>664118.019449826</v>
      </c>
      <c r="O523" s="21">
        <v>831295.5</v>
      </c>
      <c r="AD523" s="38" t="e">
        <f>#REF!-O523</f>
        <v>#REF!</v>
      </c>
      <c r="AE523" s="68" t="e">
        <f>AD523/#REF!</f>
        <v>#REF!</v>
      </c>
      <c r="AF523" s="69">
        <v>750803.6165738434</v>
      </c>
      <c r="AG523" s="70" t="e">
        <f>#REF!-AF523</f>
        <v>#REF!</v>
      </c>
      <c r="AH523" s="68" t="e">
        <f>AG523/#REF!</f>
        <v>#REF!</v>
      </c>
      <c r="AI523" s="38" t="e">
        <f>#REF!-#REF!</f>
        <v>#REF!</v>
      </c>
      <c r="AJ523" s="68" t="e">
        <f>AI523/#REF!</f>
        <v>#REF!</v>
      </c>
      <c r="AK523" s="38" t="e">
        <f>#REF!-#REF!</f>
        <v>#REF!</v>
      </c>
      <c r="AL523" s="76" t="e">
        <f>AK523/#REF!</f>
        <v>#REF!</v>
      </c>
    </row>
    <row r="524" spans="1:38" s="39" customFormat="1" ht="12.75">
      <c r="A524" s="15" t="s">
        <v>963</v>
      </c>
      <c r="B524" s="15" t="s">
        <v>964</v>
      </c>
      <c r="C524" s="32">
        <v>1742</v>
      </c>
      <c r="D524" s="44">
        <v>2345840.56</v>
      </c>
      <c r="E524" s="34">
        <v>216950</v>
      </c>
      <c r="F524" s="17">
        <f t="shared" si="104"/>
        <v>18835.926506199587</v>
      </c>
      <c r="G524" s="18">
        <f t="shared" si="105"/>
        <v>0.0011524471869302645</v>
      </c>
      <c r="H524" s="19">
        <f>$B$543*G524</f>
        <v>107844.53774892486</v>
      </c>
      <c r="I524" s="20">
        <f t="shared" si="106"/>
        <v>10.81281659368518</v>
      </c>
      <c r="J524" s="20">
        <f t="shared" si="107"/>
        <v>1415.926506199585</v>
      </c>
      <c r="K524" s="20">
        <f t="shared" si="109"/>
        <v>1415.926506199585</v>
      </c>
      <c r="L524" s="20">
        <f t="shared" si="110"/>
        <v>0.0003761920651634541</v>
      </c>
      <c r="M524" s="21">
        <f>$F$543*L524</f>
        <v>6964.779472598786</v>
      </c>
      <c r="N524" s="21">
        <f t="shared" si="111"/>
        <v>114809.31722152366</v>
      </c>
      <c r="O524" s="21">
        <v>140563.7</v>
      </c>
      <c r="AD524" s="38" t="e">
        <f>#REF!-O524</f>
        <v>#REF!</v>
      </c>
      <c r="AE524" s="68" t="e">
        <f>AD524/#REF!</f>
        <v>#REF!</v>
      </c>
      <c r="AF524" s="69">
        <v>131941.7030232103</v>
      </c>
      <c r="AG524" s="70" t="e">
        <f>#REF!-AF524</f>
        <v>#REF!</v>
      </c>
      <c r="AH524" s="68" t="e">
        <f>AG524/#REF!</f>
        <v>#REF!</v>
      </c>
      <c r="AI524" s="38" t="e">
        <f>#REF!-#REF!</f>
        <v>#REF!</v>
      </c>
      <c r="AJ524" s="68" t="e">
        <f>AI524/#REF!</f>
        <v>#REF!</v>
      </c>
      <c r="AK524" s="38" t="e">
        <f>#REF!-#REF!</f>
        <v>#REF!</v>
      </c>
      <c r="AL524" s="76" t="e">
        <f>AK524/#REF!</f>
        <v>#REF!</v>
      </c>
    </row>
    <row r="525" spans="1:38" s="39" customFormat="1" ht="12.75">
      <c r="A525" s="15" t="s">
        <v>965</v>
      </c>
      <c r="B525" s="15" t="s">
        <v>966</v>
      </c>
      <c r="C525" s="32">
        <v>18147</v>
      </c>
      <c r="D525" s="44">
        <v>26042995.24</v>
      </c>
      <c r="E525" s="34">
        <v>2121100</v>
      </c>
      <c r="F525" s="17">
        <f t="shared" si="104"/>
        <v>222809.97341958416</v>
      </c>
      <c r="G525" s="18">
        <f t="shared" si="105"/>
        <v>0.013632285462724238</v>
      </c>
      <c r="H525" s="19">
        <f>$B$543*G525</f>
        <v>1275691.8849400124</v>
      </c>
      <c r="I525" s="20">
        <f t="shared" si="106"/>
        <v>12.27806102493989</v>
      </c>
      <c r="J525" s="20">
        <f t="shared" si="107"/>
        <v>41339.973419584174</v>
      </c>
      <c r="K525" s="20">
        <f t="shared" si="109"/>
        <v>41339.973419584174</v>
      </c>
      <c r="L525" s="20">
        <f t="shared" si="110"/>
        <v>0.010983458467952104</v>
      </c>
      <c r="M525" s="21">
        <f>$F$543*L525</f>
        <v>203346.56990305285</v>
      </c>
      <c r="N525" s="21">
        <f t="shared" si="111"/>
        <v>1479038.4548430652</v>
      </c>
      <c r="O525" s="21">
        <v>1510441.98</v>
      </c>
      <c r="AD525" s="38" t="e">
        <f>#REF!-O525</f>
        <v>#REF!</v>
      </c>
      <c r="AE525" s="68" t="e">
        <f>AD525/#REF!</f>
        <v>#REF!</v>
      </c>
      <c r="AF525" s="69">
        <v>1598562.955450991</v>
      </c>
      <c r="AG525" s="70" t="e">
        <f>#REF!-AF525</f>
        <v>#REF!</v>
      </c>
      <c r="AH525" s="68" t="e">
        <f>AG525/#REF!</f>
        <v>#REF!</v>
      </c>
      <c r="AI525" s="38" t="e">
        <f>#REF!-#REF!</f>
        <v>#REF!</v>
      </c>
      <c r="AJ525" s="68" t="e">
        <f>AI525/#REF!</f>
        <v>#REF!</v>
      </c>
      <c r="AK525" s="38" t="e">
        <f>#REF!-#REF!</f>
        <v>#REF!</v>
      </c>
      <c r="AL525" s="76" t="e">
        <f>AK525/#REF!</f>
        <v>#REF!</v>
      </c>
    </row>
    <row r="526" spans="1:38" s="39" customFormat="1" ht="12.75">
      <c r="A526" s="15" t="s">
        <v>967</v>
      </c>
      <c r="B526" s="15" t="s">
        <v>968</v>
      </c>
      <c r="C526" s="32">
        <v>21404</v>
      </c>
      <c r="D526" s="44">
        <v>22745998.18</v>
      </c>
      <c r="E526" s="34">
        <v>1632100</v>
      </c>
      <c r="F526" s="17">
        <f t="shared" si="104"/>
        <v>298299.94794725813</v>
      </c>
      <c r="G526" s="18">
        <f t="shared" si="105"/>
        <v>0.018251023423780783</v>
      </c>
      <c r="H526" s="19">
        <f>$B$543*G526</f>
        <v>1707907.4919044776</v>
      </c>
      <c r="I526" s="20">
        <f t="shared" si="106"/>
        <v>13.936644923717909</v>
      </c>
      <c r="J526" s="20">
        <f t="shared" si="107"/>
        <v>84259.94794725812</v>
      </c>
      <c r="K526" s="20">
        <f t="shared" si="109"/>
        <v>84259.94794725812</v>
      </c>
      <c r="L526" s="20">
        <f t="shared" si="110"/>
        <v>0.022386701350709883</v>
      </c>
      <c r="M526" s="21">
        <f>$F$543*L526</f>
        <v>414464.9833559826</v>
      </c>
      <c r="N526" s="21">
        <f t="shared" si="111"/>
        <v>2122372.4752604603</v>
      </c>
      <c r="O526" s="21">
        <v>2340372.01</v>
      </c>
      <c r="AD526" s="38" t="e">
        <f>#REF!-O526</f>
        <v>#REF!</v>
      </c>
      <c r="AE526" s="68" t="e">
        <f>AD526/#REF!</f>
        <v>#REF!</v>
      </c>
      <c r="AF526" s="69">
        <v>2461982.5589219076</v>
      </c>
      <c r="AG526" s="70" t="e">
        <f>#REF!-AF526</f>
        <v>#REF!</v>
      </c>
      <c r="AH526" s="68" t="e">
        <f>AG526/#REF!</f>
        <v>#REF!</v>
      </c>
      <c r="AI526" s="38" t="e">
        <f>#REF!-#REF!</f>
        <v>#REF!</v>
      </c>
      <c r="AJ526" s="68" t="e">
        <f>AI526/#REF!</f>
        <v>#REF!</v>
      </c>
      <c r="AK526" s="38" t="e">
        <f>#REF!-#REF!</f>
        <v>#REF!</v>
      </c>
      <c r="AL526" s="76" t="e">
        <f>AK526/#REF!</f>
        <v>#REF!</v>
      </c>
    </row>
    <row r="527" spans="1:38" s="39" customFormat="1" ht="12.75">
      <c r="A527" s="15" t="s">
        <v>969</v>
      </c>
      <c r="B527" s="15" t="s">
        <v>970</v>
      </c>
      <c r="C527" s="32">
        <v>2537</v>
      </c>
      <c r="D527" s="44">
        <v>4306356.07</v>
      </c>
      <c r="E527" s="34">
        <v>522150</v>
      </c>
      <c r="F527" s="17">
        <f t="shared" si="104"/>
        <v>20923.537967231638</v>
      </c>
      <c r="G527" s="18">
        <f t="shared" si="105"/>
        <v>0.0012801744826848912</v>
      </c>
      <c r="H527" s="19">
        <f>$B$543*G527</f>
        <v>119797.09516309074</v>
      </c>
      <c r="I527" s="20">
        <f t="shared" si="106"/>
        <v>8.247354342621852</v>
      </c>
      <c r="J527" s="20">
        <f t="shared" si="107"/>
        <v>-4446.462032768361</v>
      </c>
      <c r="K527" s="20">
        <f t="shared" si="109"/>
        <v>0</v>
      </c>
      <c r="L527" s="20">
        <f t="shared" si="110"/>
        <v>0</v>
      </c>
      <c r="M527" s="21">
        <f>$F$543*L527</f>
        <v>0</v>
      </c>
      <c r="N527" s="21">
        <f t="shared" si="111"/>
        <v>119797.09516309074</v>
      </c>
      <c r="O527" s="21">
        <v>132142.34</v>
      </c>
      <c r="AD527" s="38" t="e">
        <f>#REF!-O527</f>
        <v>#REF!</v>
      </c>
      <c r="AE527" s="68" t="e">
        <f>AD527/#REF!</f>
        <v>#REF!</v>
      </c>
      <c r="AF527" s="69">
        <v>130801.3717590784</v>
      </c>
      <c r="AG527" s="70" t="e">
        <f>#REF!-AF527</f>
        <v>#REF!</v>
      </c>
      <c r="AH527" s="68" t="e">
        <f>AG527/#REF!</f>
        <v>#REF!</v>
      </c>
      <c r="AI527" s="38" t="e">
        <f>#REF!-#REF!</f>
        <v>#REF!</v>
      </c>
      <c r="AJ527" s="68" t="e">
        <f>AI527/#REF!</f>
        <v>#REF!</v>
      </c>
      <c r="AK527" s="38" t="e">
        <f>#REF!-#REF!</f>
        <v>#REF!</v>
      </c>
      <c r="AL527" s="76" t="e">
        <f>AK527/#REF!</f>
        <v>#REF!</v>
      </c>
    </row>
    <row r="528" spans="1:38" s="39" customFormat="1" ht="12.75">
      <c r="A528" s="15" t="s">
        <v>971</v>
      </c>
      <c r="B528" s="15" t="s">
        <v>972</v>
      </c>
      <c r="C528" s="32">
        <v>7210</v>
      </c>
      <c r="D528" s="44">
        <v>8438740.34</v>
      </c>
      <c r="E528" s="34">
        <v>739150</v>
      </c>
      <c r="F528" s="17">
        <f t="shared" si="104"/>
        <v>82315.25110112967</v>
      </c>
      <c r="G528" s="18">
        <f t="shared" si="105"/>
        <v>0.005036332008501523</v>
      </c>
      <c r="H528" s="19">
        <f>$B$543*G528</f>
        <v>471293.52526227914</v>
      </c>
      <c r="I528" s="20">
        <f t="shared" si="106"/>
        <v>11.416817073665698</v>
      </c>
      <c r="J528" s="20">
        <f t="shared" si="107"/>
        <v>10215.25110112968</v>
      </c>
      <c r="K528" s="20">
        <f t="shared" si="109"/>
        <v>10215.25110112968</v>
      </c>
      <c r="L528" s="20">
        <f t="shared" si="110"/>
        <v>0.0027140507583347257</v>
      </c>
      <c r="M528" s="21">
        <f>$F$543*L528</f>
        <v>50247.64411505512</v>
      </c>
      <c r="N528" s="21">
        <f t="shared" si="111"/>
        <v>521541.16937733424</v>
      </c>
      <c r="O528" s="21">
        <v>516264.79</v>
      </c>
      <c r="AD528" s="38" t="e">
        <f>#REF!-O528</f>
        <v>#REF!</v>
      </c>
      <c r="AE528" s="68" t="e">
        <f>AD528/#REF!</f>
        <v>#REF!</v>
      </c>
      <c r="AF528" s="69">
        <v>580526.985620825</v>
      </c>
      <c r="AG528" s="70" t="e">
        <f>#REF!-AF528</f>
        <v>#REF!</v>
      </c>
      <c r="AH528" s="68" t="e">
        <f>AG528/#REF!</f>
        <v>#REF!</v>
      </c>
      <c r="AI528" s="38" t="e">
        <f>#REF!-#REF!</f>
        <v>#REF!</v>
      </c>
      <c r="AJ528" s="68" t="e">
        <f>AI528/#REF!</f>
        <v>#REF!</v>
      </c>
      <c r="AK528" s="38" t="e">
        <f>#REF!-#REF!</f>
        <v>#REF!</v>
      </c>
      <c r="AL528" s="76" t="e">
        <f>AK528/#REF!</f>
        <v>#REF!</v>
      </c>
    </row>
    <row r="529" spans="1:38" s="39" customFormat="1" ht="12.75">
      <c r="A529" s="15" t="s">
        <v>973</v>
      </c>
      <c r="B529" s="15" t="s">
        <v>974</v>
      </c>
      <c r="C529" s="32">
        <v>7251</v>
      </c>
      <c r="D529" s="44">
        <v>7358182.29</v>
      </c>
      <c r="E529" s="34">
        <v>775700</v>
      </c>
      <c r="F529" s="17">
        <f t="shared" si="104"/>
        <v>68781.97729120794</v>
      </c>
      <c r="G529" s="18">
        <f t="shared" si="105"/>
        <v>0.004208319469427961</v>
      </c>
      <c r="H529" s="19">
        <f>$B$543*G529</f>
        <v>393809.1680271694</v>
      </c>
      <c r="I529" s="20">
        <f t="shared" si="106"/>
        <v>9.485860886940827</v>
      </c>
      <c r="J529" s="20">
        <f t="shared" si="107"/>
        <v>-3728.022708792062</v>
      </c>
      <c r="K529" s="20">
        <f t="shared" si="109"/>
        <v>0</v>
      </c>
      <c r="L529" s="20">
        <f t="shared" si="110"/>
        <v>0</v>
      </c>
      <c r="M529" s="21">
        <f>$F$543*L529</f>
        <v>0</v>
      </c>
      <c r="N529" s="21">
        <f t="shared" si="111"/>
        <v>393809.1680271694</v>
      </c>
      <c r="O529" s="21">
        <v>477610.78</v>
      </c>
      <c r="AD529" s="38" t="e">
        <f>#REF!-O529</f>
        <v>#REF!</v>
      </c>
      <c r="AE529" s="68" t="e">
        <f>AD529/#REF!</f>
        <v>#REF!</v>
      </c>
      <c r="AF529" s="69">
        <v>463783.74526532413</v>
      </c>
      <c r="AG529" s="70" t="e">
        <f>#REF!-AF529</f>
        <v>#REF!</v>
      </c>
      <c r="AH529" s="68" t="e">
        <f>AG529/#REF!</f>
        <v>#REF!</v>
      </c>
      <c r="AI529" s="38" t="e">
        <f>#REF!-#REF!</f>
        <v>#REF!</v>
      </c>
      <c r="AJ529" s="68" t="e">
        <f>AI529/#REF!</f>
        <v>#REF!</v>
      </c>
      <c r="AK529" s="38" t="e">
        <f>#REF!-#REF!</f>
        <v>#REF!</v>
      </c>
      <c r="AL529" s="76" t="e">
        <f>AK529/#REF!</f>
        <v>#REF!</v>
      </c>
    </row>
    <row r="530" spans="1:38" s="39" customFormat="1" ht="12.75">
      <c r="A530" s="15" t="s">
        <v>975</v>
      </c>
      <c r="B530" s="15" t="s">
        <v>976</v>
      </c>
      <c r="C530" s="32">
        <v>9949</v>
      </c>
      <c r="D530" s="44">
        <v>22625827.06</v>
      </c>
      <c r="E530" s="34">
        <v>3012150</v>
      </c>
      <c r="F530" s="17">
        <f t="shared" si="104"/>
        <v>74732.1193897847</v>
      </c>
      <c r="G530" s="18">
        <f t="shared" si="105"/>
        <v>0.004572369760295425</v>
      </c>
      <c r="H530" s="19">
        <f>$B$543*G530</f>
        <v>427876.52988219814</v>
      </c>
      <c r="I530" s="20">
        <f t="shared" si="106"/>
        <v>7.511520694520525</v>
      </c>
      <c r="J530" s="20">
        <f t="shared" si="107"/>
        <v>-24757.8806102153</v>
      </c>
      <c r="K530" s="20">
        <f t="shared" si="109"/>
        <v>0</v>
      </c>
      <c r="L530" s="20">
        <f t="shared" si="110"/>
        <v>0</v>
      </c>
      <c r="M530" s="21">
        <f>$F$543*L530</f>
        <v>0</v>
      </c>
      <c r="N530" s="21">
        <f t="shared" si="111"/>
        <v>427876.52988219814</v>
      </c>
      <c r="O530" s="21">
        <v>484597.81</v>
      </c>
      <c r="AD530" s="38" t="e">
        <f>#REF!-O530</f>
        <v>#REF!</v>
      </c>
      <c r="AE530" s="68" t="e">
        <f>AD530/#REF!</f>
        <v>#REF!</v>
      </c>
      <c r="AF530" s="69">
        <v>501669.0314925993</v>
      </c>
      <c r="AG530" s="70" t="e">
        <f>#REF!-AF530</f>
        <v>#REF!</v>
      </c>
      <c r="AH530" s="68" t="e">
        <f>AG530/#REF!</f>
        <v>#REF!</v>
      </c>
      <c r="AI530" s="38" t="e">
        <f>#REF!-#REF!</f>
        <v>#REF!</v>
      </c>
      <c r="AJ530" s="68" t="e">
        <f>AI530/#REF!</f>
        <v>#REF!</v>
      </c>
      <c r="AK530" s="38" t="e">
        <f>#REF!-#REF!</f>
        <v>#REF!</v>
      </c>
      <c r="AL530" s="76" t="e">
        <f>AK530/#REF!</f>
        <v>#REF!</v>
      </c>
    </row>
    <row r="531" spans="1:38" s="39" customFormat="1" ht="12.75">
      <c r="A531" s="15" t="s">
        <v>977</v>
      </c>
      <c r="B531" s="15" t="s">
        <v>978</v>
      </c>
      <c r="C531" s="32">
        <v>13556</v>
      </c>
      <c r="D531" s="44">
        <v>32151316.02</v>
      </c>
      <c r="E531" s="34">
        <v>4124050</v>
      </c>
      <c r="F531" s="17">
        <f t="shared" si="104"/>
        <v>105683.30645048435</v>
      </c>
      <c r="G531" s="18">
        <f t="shared" si="105"/>
        <v>0.006466070526674799</v>
      </c>
      <c r="H531" s="19">
        <f>$B$543*G531</f>
        <v>605086.6320899674</v>
      </c>
      <c r="I531" s="20">
        <f t="shared" si="106"/>
        <v>7.796053883924783</v>
      </c>
      <c r="J531" s="20">
        <f t="shared" si="107"/>
        <v>-29876.693549515643</v>
      </c>
      <c r="K531" s="20">
        <f t="shared" si="109"/>
        <v>0</v>
      </c>
      <c r="L531" s="20">
        <f t="shared" si="110"/>
        <v>0</v>
      </c>
      <c r="M531" s="21">
        <f>$F$543*L531</f>
        <v>0</v>
      </c>
      <c r="N531" s="21">
        <f t="shared" si="111"/>
        <v>605086.6320899674</v>
      </c>
      <c r="O531" s="21">
        <v>640565.18</v>
      </c>
      <c r="AD531" s="38" t="e">
        <f>#REF!-O531</f>
        <v>#REF!</v>
      </c>
      <c r="AE531" s="68" t="e">
        <f>AD531/#REF!</f>
        <v>#REF!</v>
      </c>
      <c r="AF531" s="69">
        <v>670624.090811031</v>
      </c>
      <c r="AG531" s="70" t="e">
        <f>#REF!-AF531</f>
        <v>#REF!</v>
      </c>
      <c r="AH531" s="68" t="e">
        <f>AG531/#REF!</f>
        <v>#REF!</v>
      </c>
      <c r="AI531" s="38" t="e">
        <f>#REF!-#REF!</f>
        <v>#REF!</v>
      </c>
      <c r="AJ531" s="68" t="e">
        <f>AI531/#REF!</f>
        <v>#REF!</v>
      </c>
      <c r="AK531" s="38" t="e">
        <f>#REF!-#REF!</f>
        <v>#REF!</v>
      </c>
      <c r="AL531" s="76" t="e">
        <f>AK531/#REF!</f>
        <v>#REF!</v>
      </c>
    </row>
    <row r="532" spans="1:38" s="39" customFormat="1" ht="12.75">
      <c r="A532" s="15"/>
      <c r="B532" s="15"/>
      <c r="C532" s="28"/>
      <c r="D532" s="29"/>
      <c r="E532" s="30"/>
      <c r="F532" s="17"/>
      <c r="G532" s="18"/>
      <c r="H532" s="19"/>
      <c r="I532" s="20"/>
      <c r="J532" s="20"/>
      <c r="K532" s="20"/>
      <c r="L532" s="20"/>
      <c r="M532" s="21"/>
      <c r="N532" s="21">
        <f t="shared" si="111"/>
        <v>0</v>
      </c>
      <c r="O532" s="21"/>
      <c r="AD532" s="38" t="e">
        <f>#REF!-O532</f>
        <v>#REF!</v>
      </c>
      <c r="AE532" s="68" t="e">
        <f>AD532/#REF!</f>
        <v>#REF!</v>
      </c>
      <c r="AF532" s="69"/>
      <c r="AG532" s="70" t="e">
        <f>#REF!-AF532</f>
        <v>#REF!</v>
      </c>
      <c r="AH532" s="68" t="e">
        <f>AG532/#REF!</f>
        <v>#REF!</v>
      </c>
      <c r="AL532" s="76"/>
    </row>
    <row r="533" spans="2:38" s="3" customFormat="1" ht="12.75">
      <c r="B533" s="2" t="s">
        <v>986</v>
      </c>
      <c r="C533" s="12">
        <f aca="true" t="shared" si="112" ref="C533:H533">SUM(C7:C531)</f>
        <v>1314910</v>
      </c>
      <c r="D533" s="77">
        <f t="shared" si="112"/>
        <v>1840313743.6699984</v>
      </c>
      <c r="E533" s="77">
        <f t="shared" si="112"/>
        <v>168000700</v>
      </c>
      <c r="F533" s="4">
        <f t="shared" si="112"/>
        <v>16344286.072121207</v>
      </c>
      <c r="G533" s="4">
        <f t="shared" si="112"/>
        <v>1.0000000000000013</v>
      </c>
      <c r="H533" s="77">
        <f t="shared" si="112"/>
        <v>93578724.45000018</v>
      </c>
      <c r="I533" s="4"/>
      <c r="J533" s="4"/>
      <c r="K533" s="4">
        <f>SUM(K6:K531)</f>
        <v>3763839.3717431813</v>
      </c>
      <c r="L533" s="4">
        <f>SUM(L7:L531)</f>
        <v>1.0000000000000009</v>
      </c>
      <c r="M533" s="77">
        <f>SUM(M7:M531)</f>
        <v>18513892.549999997</v>
      </c>
      <c r="N533" s="79">
        <f>H533+M533</f>
        <v>112092617.00000018</v>
      </c>
      <c r="O533" s="77">
        <f>SUM(O7:O531)</f>
        <v>132996363.00000015</v>
      </c>
      <c r="AD533" s="38" t="e">
        <f>#REF!-O533</f>
        <v>#REF!</v>
      </c>
      <c r="AE533" s="68" t="e">
        <f>AD533/#REF!</f>
        <v>#REF!</v>
      </c>
      <c r="AF533" s="9">
        <f>SUM(AF7:AF531)</f>
        <v>132759157.44000009</v>
      </c>
      <c r="AG533" s="70" t="e">
        <f>#REF!-AF533</f>
        <v>#REF!</v>
      </c>
      <c r="AH533" s="68" t="e">
        <f>AG533/#REF!</f>
        <v>#REF!</v>
      </c>
      <c r="AI533" s="9" t="e">
        <f>SUM(AI7:AI531)</f>
        <v>#REF!</v>
      </c>
      <c r="AJ533" s="62" t="e">
        <f>AI533/#REF!</f>
        <v>#REF!</v>
      </c>
      <c r="AK533" s="9" t="e">
        <f>SUM(AK7:AK531)</f>
        <v>#REF!</v>
      </c>
      <c r="AL533" s="62"/>
    </row>
    <row r="534" spans="1:38" s="39" customFormat="1" ht="12.75">
      <c r="A534" s="23"/>
      <c r="B534" s="23"/>
      <c r="C534" s="28"/>
      <c r="D534" s="28"/>
      <c r="E534" s="28"/>
      <c r="F534" s="22"/>
      <c r="G534" s="22"/>
      <c r="H534" s="19">
        <f aca="true" t="shared" si="113" ref="H534:M534">SUM(H6:H531)</f>
        <v>93578724.45000018</v>
      </c>
      <c r="I534" s="19">
        <f t="shared" si="113"/>
        <v>5414.119009689781</v>
      </c>
      <c r="J534" s="19">
        <f t="shared" si="113"/>
        <v>3271267.348329831</v>
      </c>
      <c r="K534" s="19">
        <f t="shared" si="113"/>
        <v>3763839.3717431813</v>
      </c>
      <c r="L534" s="19">
        <f t="shared" si="113"/>
        <v>1.0000000000000009</v>
      </c>
      <c r="M534" s="19">
        <f t="shared" si="113"/>
        <v>18513892.549999997</v>
      </c>
      <c r="N534" s="19">
        <f>SUM(N6:N531)</f>
        <v>112092617.00000024</v>
      </c>
      <c r="O534" s="19"/>
      <c r="AE534" s="68"/>
      <c r="AF534" s="69"/>
      <c r="AJ534" s="68" t="e">
        <f>AVERAGE(AJ6:AJ531)</f>
        <v>#REF!</v>
      </c>
      <c r="AL534" s="76"/>
    </row>
    <row r="535" spans="1:15" ht="12.75">
      <c r="A535" s="24"/>
      <c r="B535" s="25"/>
      <c r="C535" s="23"/>
      <c r="D535" s="28"/>
      <c r="E535" s="28"/>
      <c r="F535" s="22"/>
      <c r="G535" s="22"/>
      <c r="H535" s="22"/>
      <c r="I535" s="19"/>
      <c r="J535" s="19"/>
      <c r="K535" s="19"/>
      <c r="L535" s="19"/>
      <c r="M535" s="22"/>
      <c r="N535" s="22"/>
      <c r="O535" s="22"/>
    </row>
    <row r="536" spans="9:11" ht="12.75">
      <c r="I536" s="19"/>
      <c r="J536" s="19"/>
      <c r="K536" s="19"/>
    </row>
    <row r="537" spans="2:14" ht="12.75"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78"/>
    </row>
    <row r="538" spans="2:14" ht="12.75">
      <c r="B538" s="47"/>
      <c r="C538" s="47"/>
      <c r="D538" s="47"/>
      <c r="E538" s="47"/>
      <c r="F538" s="48"/>
      <c r="G538" s="48"/>
      <c r="H538" s="49"/>
      <c r="I538" s="51"/>
      <c r="J538" s="51"/>
      <c r="K538" s="51"/>
      <c r="L538" s="52"/>
      <c r="M538" s="48"/>
      <c r="N538" s="48"/>
    </row>
    <row r="539" spans="2:14" ht="10.5" customHeight="1">
      <c r="B539" s="83">
        <v>129202116</v>
      </c>
      <c r="C539" s="84" t="s">
        <v>1026</v>
      </c>
      <c r="D539" s="85"/>
      <c r="E539" s="85"/>
      <c r="F539" s="86"/>
      <c r="G539" s="86"/>
      <c r="H539" s="87"/>
      <c r="I539" s="88"/>
      <c r="J539" s="88"/>
      <c r="K539" s="88"/>
      <c r="L539" s="89"/>
      <c r="M539" s="90"/>
      <c r="N539" s="48"/>
    </row>
    <row r="540" spans="2:14" ht="12.75">
      <c r="B540" s="91">
        <v>-350659</v>
      </c>
      <c r="C540" s="47" t="s">
        <v>1027</v>
      </c>
      <c r="D540" s="47"/>
      <c r="E540" s="47"/>
      <c r="F540" s="50"/>
      <c r="G540" s="47"/>
      <c r="H540" s="49"/>
      <c r="I540" s="53"/>
      <c r="J540" s="53"/>
      <c r="K540" s="53"/>
      <c r="L540" s="52"/>
      <c r="M540" s="92"/>
      <c r="N540" s="48"/>
    </row>
    <row r="541" spans="2:14" ht="12.75">
      <c r="B541" s="91">
        <v>-18758840</v>
      </c>
      <c r="C541" s="73" t="s">
        <v>1028</v>
      </c>
      <c r="D541" s="47"/>
      <c r="E541" s="47"/>
      <c r="F541" s="50"/>
      <c r="G541" s="48"/>
      <c r="H541" s="49"/>
      <c r="I541" s="53"/>
      <c r="J541" s="53"/>
      <c r="K541" s="53"/>
      <c r="L541" s="52"/>
      <c r="M541" s="92"/>
      <c r="N541" s="48"/>
    </row>
    <row r="542" spans="2:14" ht="12.75">
      <c r="B542" s="93"/>
      <c r="C542" s="47"/>
      <c r="D542" s="47"/>
      <c r="E542" s="47"/>
      <c r="F542" s="71">
        <v>2000000</v>
      </c>
      <c r="G542" s="47" t="s">
        <v>1035</v>
      </c>
      <c r="H542" s="49"/>
      <c r="I542" s="54"/>
      <c r="J542" s="54"/>
      <c r="K542" s="54"/>
      <c r="L542" s="52"/>
      <c r="M542" s="92"/>
      <c r="N542" s="48"/>
    </row>
    <row r="543" spans="2:14" ht="12.75">
      <c r="B543" s="94">
        <f>SUM(B539:B542)*0.85</f>
        <v>93578724.45</v>
      </c>
      <c r="C543" s="95" t="s">
        <v>1032</v>
      </c>
      <c r="D543" s="96"/>
      <c r="E543" s="96"/>
      <c r="F543" s="97">
        <f>SUM(B539:B541)*0.15+F542</f>
        <v>18513892.549999997</v>
      </c>
      <c r="G543" s="98" t="s">
        <v>1031</v>
      </c>
      <c r="H543" s="99"/>
      <c r="I543" s="100"/>
      <c r="J543" s="100"/>
      <c r="K543" s="100"/>
      <c r="L543" s="101"/>
      <c r="M543" s="102"/>
      <c r="N543" s="48"/>
    </row>
    <row r="544" spans="2:13" ht="12.75">
      <c r="B544" s="47"/>
      <c r="C544" s="47"/>
      <c r="D544" s="47"/>
      <c r="E544" s="47"/>
      <c r="F544" s="48"/>
      <c r="G544" s="48"/>
      <c r="H544" s="49"/>
      <c r="I544" s="54"/>
      <c r="J544" s="54"/>
      <c r="K544" s="50"/>
      <c r="L544" s="52"/>
      <c r="M544" s="48"/>
    </row>
    <row r="545" ht="12.75">
      <c r="K545" s="31"/>
    </row>
    <row r="546" spans="1:15" ht="19.5">
      <c r="A546" s="61" t="s">
        <v>1024</v>
      </c>
      <c r="B546" s="41"/>
      <c r="C546" s="23"/>
      <c r="D546" s="28"/>
      <c r="E546" s="28"/>
      <c r="F546" s="22"/>
      <c r="G546" s="22"/>
      <c r="H546" s="22"/>
      <c r="I546" s="19"/>
      <c r="J546" s="19"/>
      <c r="K546" s="19"/>
      <c r="L546" s="19"/>
      <c r="M546" s="22"/>
      <c r="N546" s="22"/>
      <c r="O546" s="22"/>
    </row>
    <row r="547" spans="1:15" ht="15.75">
      <c r="A547" s="60" t="s">
        <v>1036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5.75">
      <c r="A548" s="60" t="s">
        <v>1034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2.75" customHeight="1">
      <c r="A549" s="60" t="s">
        <v>1009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2.75">
      <c r="A550" s="37" t="s">
        <v>1037</v>
      </c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</row>
    <row r="551" ht="12.75">
      <c r="A551" s="37" t="s">
        <v>1029</v>
      </c>
    </row>
    <row r="552" ht="12.75">
      <c r="A552" s="37" t="s">
        <v>1030</v>
      </c>
    </row>
  </sheetData>
  <mergeCells count="2">
    <mergeCell ref="A1:O1"/>
    <mergeCell ref="A2:O2"/>
  </mergeCells>
  <conditionalFormatting sqref="AJ534 A6:IV533">
    <cfRule type="expression" priority="1" dxfId="0" stopIfTrue="1">
      <formula>MOD(ROW(),2)=1</formula>
    </cfRule>
  </conditionalFormatting>
  <printOptions gridLines="1" headings="1" horizontalCentered="1"/>
  <pageMargins left="0.17" right="0.17" top="0.32" bottom="0.42" header="0.17" footer="0.17"/>
  <pageSetup fitToHeight="7" fitToWidth="1" horizontalDpi="600" verticalDpi="600" orientation="landscape" scale="53" r:id="rId4"/>
  <headerFooter alignWithMargins="0">
    <oddFooter>&amp;LPrepared by the Office of the State Treasurer&amp;C
Released: 5/28/2009&amp;RPage &amp;P of &amp;N</oddFooter>
  </headerFooter>
  <rowBreaks count="1" manualBreakCount="1">
    <brk id="534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L518"/>
  <sheetViews>
    <sheetView view="pageBreakPreview" zoomScale="70" zoomScaleNormal="85" zoomScaleSheetLayoutView="70" workbookViewId="0" topLeftCell="A1">
      <pane xSplit="2" ySplit="5" topLeftCell="C49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500" sqref="N500"/>
    </sheetView>
  </sheetViews>
  <sheetFormatPr defaultColWidth="9.140625" defaultRowHeight="12.75"/>
  <cols>
    <col min="1" max="1" width="8.7109375" style="0" customWidth="1"/>
    <col min="2" max="2" width="24.140625" style="0" customWidth="1"/>
    <col min="3" max="3" width="18.00390625" style="0" customWidth="1"/>
    <col min="4" max="5" width="24.421875" style="0" bestFit="1" customWidth="1"/>
    <col min="6" max="6" width="18.57421875" style="1" customWidth="1"/>
    <col min="7" max="7" width="15.28125" style="1" customWidth="1"/>
    <col min="8" max="8" width="20.421875" style="10" customWidth="1"/>
    <col min="9" max="9" width="16.28125" style="26" hidden="1" customWidth="1"/>
    <col min="10" max="10" width="15.140625" style="26" hidden="1" customWidth="1"/>
    <col min="11" max="11" width="18.140625" style="26" hidden="1" customWidth="1"/>
    <col min="12" max="12" width="17.421875" style="11" hidden="1" customWidth="1"/>
    <col min="13" max="13" width="19.140625" style="1" bestFit="1" customWidth="1"/>
    <col min="14" max="14" width="19.140625" style="1" customWidth="1"/>
    <col min="15" max="15" width="20.140625" style="1" bestFit="1" customWidth="1"/>
    <col min="29" max="29" width="14.421875" style="0" customWidth="1"/>
    <col min="30" max="30" width="13.8515625" style="0" hidden="1" customWidth="1"/>
    <col min="31" max="31" width="9.7109375" style="65" hidden="1" customWidth="1"/>
    <col min="32" max="32" width="17.28125" style="64" hidden="1" customWidth="1"/>
    <col min="33" max="33" width="14.8515625" style="0" hidden="1" customWidth="1"/>
    <col min="34" max="34" width="9.140625" style="0" hidden="1" customWidth="1"/>
    <col min="35" max="35" width="17.7109375" style="0" hidden="1" customWidth="1"/>
    <col min="36" max="36" width="9.140625" style="0" hidden="1" customWidth="1"/>
    <col min="37" max="37" width="16.421875" style="0" hidden="1" customWidth="1"/>
    <col min="38" max="38" width="9.57421875" style="74" hidden="1" customWidth="1"/>
  </cols>
  <sheetData>
    <row r="1" spans="1:31" ht="27" customHeight="1">
      <c r="A1" s="80" t="s">
        <v>1015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AD1" s="55"/>
      <c r="AE1" s="56"/>
    </row>
    <row r="2" spans="1:15" ht="12.75" customHeight="1">
      <c r="A2" s="81" t="s">
        <v>1023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2.75" customHeight="1"/>
    <row r="4" spans="8:15" ht="12.75">
      <c r="H4" s="1"/>
      <c r="I4" s="1"/>
      <c r="M4" s="46"/>
      <c r="N4" s="46"/>
      <c r="O4" s="46"/>
    </row>
    <row r="5" spans="1:38" s="8" customFormat="1" ht="38.25">
      <c r="A5" s="63" t="s">
        <v>985</v>
      </c>
      <c r="B5" s="63" t="s">
        <v>979</v>
      </c>
      <c r="C5" s="36" t="s">
        <v>1010</v>
      </c>
      <c r="D5" s="5" t="s">
        <v>1011</v>
      </c>
      <c r="E5" s="5" t="s">
        <v>1014</v>
      </c>
      <c r="F5" s="7" t="s">
        <v>981</v>
      </c>
      <c r="G5" s="7" t="s">
        <v>982</v>
      </c>
      <c r="H5" s="5" t="s">
        <v>983</v>
      </c>
      <c r="I5" s="7" t="s">
        <v>1003</v>
      </c>
      <c r="J5" s="7" t="s">
        <v>1004</v>
      </c>
      <c r="K5" s="7" t="s">
        <v>980</v>
      </c>
      <c r="L5" s="7" t="s">
        <v>1005</v>
      </c>
      <c r="M5" s="5" t="s">
        <v>984</v>
      </c>
      <c r="N5" s="5" t="s">
        <v>1033</v>
      </c>
      <c r="O5" s="5" t="s">
        <v>1018</v>
      </c>
      <c r="AD5" s="8" t="s">
        <v>1020</v>
      </c>
      <c r="AE5" s="57"/>
      <c r="AF5" s="58" t="s">
        <v>1019</v>
      </c>
      <c r="AG5" s="8" t="s">
        <v>1021</v>
      </c>
      <c r="AI5" s="8" t="s">
        <v>1022</v>
      </c>
      <c r="AK5" s="8" t="s">
        <v>1025</v>
      </c>
      <c r="AL5" s="72"/>
    </row>
    <row r="6" spans="1:38" s="42" customFormat="1" ht="12.75">
      <c r="A6" s="15" t="s">
        <v>655</v>
      </c>
      <c r="B6" s="15" t="s">
        <v>656</v>
      </c>
      <c r="C6" s="32">
        <v>616</v>
      </c>
      <c r="D6" s="44">
        <v>671411.36</v>
      </c>
      <c r="E6" s="34">
        <v>68100</v>
      </c>
      <c r="F6" s="17">
        <f>D6/E6*C6</f>
        <v>6073.265752716593</v>
      </c>
      <c r="G6" s="18">
        <f>F6/$F$499</f>
        <v>0.000371583422238056</v>
      </c>
      <c r="H6" s="19">
        <f>$B$509*G6</f>
        <v>34772.30267980305</v>
      </c>
      <c r="I6" s="20">
        <f>D6/E6</f>
        <v>9.85919765051395</v>
      </c>
      <c r="J6" s="20">
        <f>(I6-10)*C6</f>
        <v>-86.73424728340665</v>
      </c>
      <c r="K6" s="20">
        <f>IF(J6&gt;0,J6,0)</f>
        <v>0</v>
      </c>
      <c r="L6" s="20">
        <f>K6/$K$499</f>
        <v>0</v>
      </c>
      <c r="M6" s="21">
        <f>$F$509*L6</f>
        <v>0</v>
      </c>
      <c r="N6" s="21">
        <f>H6+M6</f>
        <v>34772.30267980305</v>
      </c>
      <c r="O6" s="21">
        <v>45618.24</v>
      </c>
      <c r="AE6" s="66"/>
      <c r="AF6" s="67"/>
      <c r="AL6" s="75"/>
    </row>
    <row r="7" spans="1:38" s="39" customFormat="1" ht="12.75">
      <c r="A7" s="15" t="s">
        <v>921</v>
      </c>
      <c r="B7" s="15" t="s">
        <v>922</v>
      </c>
      <c r="C7" s="32">
        <v>2254</v>
      </c>
      <c r="D7" s="44">
        <v>4883908.79</v>
      </c>
      <c r="E7" s="34">
        <v>639850</v>
      </c>
      <c r="F7" s="17">
        <f>D7/E7*C7</f>
        <v>17204.54858585606</v>
      </c>
      <c r="G7" s="18">
        <f>F7/$F$499</f>
        <v>0.0010526338385132784</v>
      </c>
      <c r="H7" s="19">
        <f>$B$509*G7</f>
        <v>98504.13192097988</v>
      </c>
      <c r="I7" s="20">
        <f>D7/E7</f>
        <v>7.632896444479175</v>
      </c>
      <c r="J7" s="20">
        <f>(I7-10)*C7</f>
        <v>-5335.4514141439395</v>
      </c>
      <c r="K7" s="20">
        <f>IF(J7&gt;0,J7,0)</f>
        <v>0</v>
      </c>
      <c r="L7" s="20">
        <f>K7/$K$499</f>
        <v>0</v>
      </c>
      <c r="M7" s="21">
        <f>$F$509*L7</f>
        <v>0</v>
      </c>
      <c r="N7" s="21">
        <f>H7+M7</f>
        <v>98504.13192097988</v>
      </c>
      <c r="O7" s="21">
        <v>110335.81</v>
      </c>
      <c r="AD7" s="38" t="e">
        <f>#REF!-O7</f>
        <v>#REF!</v>
      </c>
      <c r="AE7" s="68" t="e">
        <f>AD7/#REF!</f>
        <v>#REF!</v>
      </c>
      <c r="AF7" s="69">
        <v>278033.2478137773</v>
      </c>
      <c r="AG7" s="70" t="e">
        <f>#REF!-AF7</f>
        <v>#REF!</v>
      </c>
      <c r="AH7" s="68" t="e">
        <f>AG7/#REF!</f>
        <v>#REF!</v>
      </c>
      <c r="AI7" s="38" t="e">
        <f>#REF!-#REF!</f>
        <v>#REF!</v>
      </c>
      <c r="AJ7" s="68" t="e">
        <f>AI7/#REF!</f>
        <v>#REF!</v>
      </c>
      <c r="AK7" s="38" t="e">
        <f>#REF!-#REF!</f>
        <v>#REF!</v>
      </c>
      <c r="AL7" s="76" t="e">
        <f>AK7/#REF!</f>
        <v>#REF!</v>
      </c>
    </row>
    <row r="8" spans="1:38" s="39" customFormat="1" ht="12.75">
      <c r="A8" s="15" t="s">
        <v>831</v>
      </c>
      <c r="B8" s="15" t="s">
        <v>832</v>
      </c>
      <c r="C8" s="32">
        <v>1236</v>
      </c>
      <c r="D8" s="44">
        <v>1499475.6</v>
      </c>
      <c r="E8" s="34">
        <v>150050</v>
      </c>
      <c r="F8" s="17">
        <f>D8/E8*C8</f>
        <v>12351.561756747751</v>
      </c>
      <c r="G8" s="18">
        <f>F8/$F$499</f>
        <v>0.0007557113049933744</v>
      </c>
      <c r="H8" s="19">
        <f>$B$509*G8</f>
        <v>70718.49997372489</v>
      </c>
      <c r="I8" s="20">
        <f>D8/E8</f>
        <v>9.99317294235255</v>
      </c>
      <c r="J8" s="20">
        <f>(I8-10)*C8</f>
        <v>-8.438243252249102</v>
      </c>
      <c r="K8" s="20">
        <f>IF(J8&gt;0,J8,0)</f>
        <v>0</v>
      </c>
      <c r="L8" s="20">
        <f>K8/$K$499</f>
        <v>0</v>
      </c>
      <c r="M8" s="21">
        <f>$F$509*L8</f>
        <v>0</v>
      </c>
      <c r="N8" s="21">
        <f>H8+M8</f>
        <v>70718.49997372489</v>
      </c>
      <c r="O8" s="21">
        <v>91647.39</v>
      </c>
      <c r="AD8" s="38" t="e">
        <f>#REF!-O8</f>
        <v>#REF!</v>
      </c>
      <c r="AE8" s="68" t="e">
        <f>AD8/#REF!</f>
        <v>#REF!</v>
      </c>
      <c r="AF8" s="69">
        <v>0</v>
      </c>
      <c r="AG8" s="70" t="e">
        <f>#REF!-AF8</f>
        <v>#REF!</v>
      </c>
      <c r="AH8" s="68" t="e">
        <f>AG8/#REF!</f>
        <v>#REF!</v>
      </c>
      <c r="AI8" s="38" t="e">
        <f>#REF!-#REF!</f>
        <v>#REF!</v>
      </c>
      <c r="AJ8" s="68"/>
      <c r="AK8" s="38" t="e">
        <f>#REF!-#REF!</f>
        <v>#REF!</v>
      </c>
      <c r="AL8" s="76" t="e">
        <f>AK8/#REF!</f>
        <v>#REF!</v>
      </c>
    </row>
    <row r="9" spans="1:38" s="39" customFormat="1" ht="12.75">
      <c r="A9" s="15" t="s">
        <v>332</v>
      </c>
      <c r="B9" s="15" t="s">
        <v>333</v>
      </c>
      <c r="C9" s="32">
        <v>2046</v>
      </c>
      <c r="D9" s="44">
        <v>1243925.48</v>
      </c>
      <c r="E9" s="34">
        <v>128650</v>
      </c>
      <c r="F9" s="17">
        <f>D9/E9*C9</f>
        <v>19782.911248192773</v>
      </c>
      <c r="G9" s="18">
        <f>F9/$F$499</f>
        <v>0.00121038699156991</v>
      </c>
      <c r="H9" s="19">
        <f>$B$509*G9</f>
        <v>113266.4707619851</v>
      </c>
      <c r="I9" s="20">
        <f>D9/E9</f>
        <v>9.669067081228139</v>
      </c>
      <c r="J9" s="20">
        <f>(I9-10)*C9</f>
        <v>-677.0887518072277</v>
      </c>
      <c r="K9" s="20">
        <f>IF(J9&gt;0,J9,0)</f>
        <v>0</v>
      </c>
      <c r="L9" s="20">
        <f>K9/$K$499</f>
        <v>0</v>
      </c>
      <c r="M9" s="21">
        <f>$F$509*L9</f>
        <v>0</v>
      </c>
      <c r="N9" s="21">
        <f>H9+M9</f>
        <v>113266.4707619851</v>
      </c>
      <c r="O9" s="21">
        <v>119826.72</v>
      </c>
      <c r="AD9" s="38" t="e">
        <f>#REF!-O9</f>
        <v>#REF!</v>
      </c>
      <c r="AE9" s="68" t="e">
        <f>AD9/#REF!</f>
        <v>#REF!</v>
      </c>
      <c r="AF9" s="69">
        <v>0</v>
      </c>
      <c r="AG9" s="70" t="e">
        <f>#REF!-AF9</f>
        <v>#REF!</v>
      </c>
      <c r="AH9" s="68" t="e">
        <f>AG9/#REF!</f>
        <v>#REF!</v>
      </c>
      <c r="AI9" s="38" t="e">
        <f>#REF!-#REF!</f>
        <v>#REF!</v>
      </c>
      <c r="AJ9" s="68"/>
      <c r="AK9" s="38" t="e">
        <f>#REF!-#REF!</f>
        <v>#REF!</v>
      </c>
      <c r="AL9" s="76" t="e">
        <f>AK9/#REF!</f>
        <v>#REF!</v>
      </c>
    </row>
    <row r="10" spans="1:38" s="39" customFormat="1" ht="12.75">
      <c r="A10" s="15" t="s">
        <v>833</v>
      </c>
      <c r="B10" s="15" t="s">
        <v>834</v>
      </c>
      <c r="C10" s="32">
        <v>519</v>
      </c>
      <c r="D10" s="44">
        <v>505846.27</v>
      </c>
      <c r="E10" s="34">
        <v>51250</v>
      </c>
      <c r="F10" s="17">
        <f>D10/E10*C10</f>
        <v>5122.618812292683</v>
      </c>
      <c r="G10" s="18">
        <f>F10/$F$499</f>
        <v>0.0003134195516211896</v>
      </c>
      <c r="H10" s="19">
        <f>$B$509*G10</f>
        <v>29329.401858401852</v>
      </c>
      <c r="I10" s="20">
        <f>D10/E10</f>
        <v>9.87017112195122</v>
      </c>
      <c r="J10" s="20">
        <f>(I10-10)*C10</f>
        <v>-67.38118770731691</v>
      </c>
      <c r="K10" s="20">
        <f>IF(J10&gt;0,J10,0)</f>
        <v>0</v>
      </c>
      <c r="L10" s="20">
        <f>K10/$K$499</f>
        <v>0</v>
      </c>
      <c r="M10" s="21">
        <f>$F$509*L10</f>
        <v>0</v>
      </c>
      <c r="N10" s="21">
        <f>H10+M10</f>
        <v>29329.401858401852</v>
      </c>
      <c r="O10" s="21">
        <v>41267.32</v>
      </c>
      <c r="AD10" s="38" t="e">
        <f>#REF!-O10</f>
        <v>#REF!</v>
      </c>
      <c r="AE10" s="68" t="e">
        <f>AD10/#REF!</f>
        <v>#REF!</v>
      </c>
      <c r="AF10" s="69">
        <v>3667110.1377743725</v>
      </c>
      <c r="AG10" s="70" t="e">
        <f>#REF!-AF10</f>
        <v>#REF!</v>
      </c>
      <c r="AH10" s="68" t="e">
        <f>AG10/#REF!</f>
        <v>#REF!</v>
      </c>
      <c r="AI10" s="38" t="e">
        <f>#REF!-#REF!</f>
        <v>#REF!</v>
      </c>
      <c r="AJ10" s="68" t="e">
        <f>AI10/#REF!</f>
        <v>#REF!</v>
      </c>
      <c r="AK10" s="38" t="e">
        <f>#REF!-#REF!</f>
        <v>#REF!</v>
      </c>
      <c r="AL10" s="76" t="e">
        <f>AK10/#REF!</f>
        <v>#REF!</v>
      </c>
    </row>
    <row r="11" spans="1:38" s="39" customFormat="1" ht="12.75">
      <c r="A11" s="15" t="s">
        <v>923</v>
      </c>
      <c r="B11" s="15" t="s">
        <v>924</v>
      </c>
      <c r="C11" s="32">
        <v>2847</v>
      </c>
      <c r="D11" s="44">
        <v>3065347.57</v>
      </c>
      <c r="E11" s="34">
        <v>307950</v>
      </c>
      <c r="F11" s="17">
        <f>D11/E11*C11</f>
        <v>28339.160681246954</v>
      </c>
      <c r="G11" s="18">
        <f>F11/$F$499</f>
        <v>0.0017338879505777653</v>
      </c>
      <c r="H11" s="19">
        <f>$B$509*G11</f>
        <v>162255.02275429192</v>
      </c>
      <c r="I11" s="20">
        <f>D11/E11</f>
        <v>9.954043091410943</v>
      </c>
      <c r="J11" s="20">
        <f>(I11-10)*C11</f>
        <v>-130.8393187530446</v>
      </c>
      <c r="K11" s="20">
        <f>IF(J11&gt;0,J11,0)</f>
        <v>0</v>
      </c>
      <c r="L11" s="20">
        <f>K11/$K$499</f>
        <v>0</v>
      </c>
      <c r="M11" s="21">
        <f>$F$509*L11</f>
        <v>0</v>
      </c>
      <c r="N11" s="21">
        <f>H11+M11</f>
        <v>162255.02275429192</v>
      </c>
      <c r="O11" s="21">
        <v>215616.83</v>
      </c>
      <c r="AD11" s="38" t="e">
        <f>#REF!-O11</f>
        <v>#REF!</v>
      </c>
      <c r="AE11" s="68" t="e">
        <f>AD11/#REF!</f>
        <v>#REF!</v>
      </c>
      <c r="AF11" s="69">
        <v>253692.50763868098</v>
      </c>
      <c r="AG11" s="70" t="e">
        <f>#REF!-AF11</f>
        <v>#REF!</v>
      </c>
      <c r="AH11" s="68" t="e">
        <f>AG11/#REF!</f>
        <v>#REF!</v>
      </c>
      <c r="AI11" s="38" t="e">
        <f>#REF!-#REF!</f>
        <v>#REF!</v>
      </c>
      <c r="AJ11" s="68" t="e">
        <f>AI11/#REF!</f>
        <v>#REF!</v>
      </c>
      <c r="AK11" s="38" t="e">
        <f>#REF!-#REF!</f>
        <v>#REF!</v>
      </c>
      <c r="AL11" s="76" t="e">
        <f>AK11/#REF!</f>
        <v>#REF!</v>
      </c>
    </row>
    <row r="12" spans="1:38" s="39" customFormat="1" ht="12.75" customHeight="1">
      <c r="A12" s="15" t="s">
        <v>30</v>
      </c>
      <c r="B12" s="15" t="s">
        <v>31</v>
      </c>
      <c r="C12" s="32">
        <v>255</v>
      </c>
      <c r="D12" s="44">
        <v>267732.94</v>
      </c>
      <c r="E12" s="34">
        <v>27600</v>
      </c>
      <c r="F12" s="17">
        <f>D12/E12*C12</f>
        <v>2473.619554347826</v>
      </c>
      <c r="G12" s="18">
        <f>F12/$F$499</f>
        <v>0.0001513446071264704</v>
      </c>
      <c r="H12" s="19">
        <f>$B$509*G12</f>
        <v>14162.635287281479</v>
      </c>
      <c r="I12" s="20">
        <f>D12/E12</f>
        <v>9.70046884057971</v>
      </c>
      <c r="J12" s="20">
        <f>(I12-10)*C12</f>
        <v>-76.38044565217402</v>
      </c>
      <c r="K12" s="20">
        <f>IF(J12&gt;0,J12,0)</f>
        <v>0</v>
      </c>
      <c r="L12" s="20">
        <f>K12/$K$499</f>
        <v>0</v>
      </c>
      <c r="M12" s="21">
        <f>$F$509*L12</f>
        <v>0</v>
      </c>
      <c r="N12" s="21">
        <f aca="true" t="shared" si="0" ref="N12:N75">H12+M12</f>
        <v>14162.635287281479</v>
      </c>
      <c r="O12" s="21">
        <v>17020.85</v>
      </c>
      <c r="AD12" s="38" t="e">
        <f>#REF!-O12</f>
        <v>#REF!</v>
      </c>
      <c r="AE12" s="68" t="e">
        <f>AD12/#REF!</f>
        <v>#REF!</v>
      </c>
      <c r="AF12" s="69">
        <v>343317.80374584964</v>
      </c>
      <c r="AG12" s="70" t="e">
        <f>#REF!-AF12</f>
        <v>#REF!</v>
      </c>
      <c r="AH12" s="68" t="e">
        <f>AG12/#REF!</f>
        <v>#REF!</v>
      </c>
      <c r="AI12" s="38" t="e">
        <f>#REF!-#REF!</f>
        <v>#REF!</v>
      </c>
      <c r="AJ12" s="68" t="e">
        <f>AI12/#REF!</f>
        <v>#REF!</v>
      </c>
      <c r="AK12" s="38" t="e">
        <f>#REF!-#REF!</f>
        <v>#REF!</v>
      </c>
      <c r="AL12" s="76" t="e">
        <f>AK12/#REF!</f>
        <v>#REF!</v>
      </c>
    </row>
    <row r="13" spans="1:38" s="39" customFormat="1" ht="12.75" customHeight="1">
      <c r="A13" s="15" t="s">
        <v>426</v>
      </c>
      <c r="B13" s="15" t="s">
        <v>427</v>
      </c>
      <c r="C13" s="32">
        <v>681</v>
      </c>
      <c r="D13" s="44">
        <v>878979.98</v>
      </c>
      <c r="E13" s="34">
        <v>88600</v>
      </c>
      <c r="F13" s="17">
        <f>D13/E13*C13</f>
        <v>6756.042509932279</v>
      </c>
      <c r="G13" s="18">
        <f>F13/$F$499</f>
        <v>0.00041335806777490283</v>
      </c>
      <c r="H13" s="19">
        <f>$B$509*G13</f>
        <v>38681.52072349206</v>
      </c>
      <c r="I13" s="20">
        <f>D13/E13</f>
        <v>9.920767268623024</v>
      </c>
      <c r="J13" s="20">
        <f>(I13-10)*C13</f>
        <v>-53.9574900677207</v>
      </c>
      <c r="K13" s="20">
        <f>IF(J13&gt;0,J13,0)</f>
        <v>0</v>
      </c>
      <c r="L13" s="20">
        <f>K13/$K$499</f>
        <v>0</v>
      </c>
      <c r="M13" s="21">
        <f>$F$509*L13</f>
        <v>0</v>
      </c>
      <c r="N13" s="21">
        <f t="shared" si="0"/>
        <v>38681.52072349206</v>
      </c>
      <c r="O13" s="21">
        <v>43342.96</v>
      </c>
      <c r="AD13" s="38" t="e">
        <f>#REF!-O13</f>
        <v>#REF!</v>
      </c>
      <c r="AE13" s="68" t="e">
        <f>AD13/#REF!</f>
        <v>#REF!</v>
      </c>
      <c r="AF13" s="69">
        <v>154172.13950818763</v>
      </c>
      <c r="AG13" s="70" t="e">
        <f>#REF!-AF13</f>
        <v>#REF!</v>
      </c>
      <c r="AH13" s="68" t="e">
        <f>AG13/#REF!</f>
        <v>#REF!</v>
      </c>
      <c r="AI13" s="38" t="e">
        <f>#REF!-#REF!</f>
        <v>#REF!</v>
      </c>
      <c r="AJ13" s="68" t="e">
        <f>AI13/#REF!</f>
        <v>#REF!</v>
      </c>
      <c r="AK13" s="38" t="e">
        <f>#REF!-#REF!</f>
        <v>#REF!</v>
      </c>
      <c r="AL13" s="76" t="e">
        <f>AK13/#REF!</f>
        <v>#REF!</v>
      </c>
    </row>
    <row r="14" spans="1:38" s="39" customFormat="1" ht="12.75">
      <c r="A14" s="15" t="s">
        <v>536</v>
      </c>
      <c r="B14" s="15" t="s">
        <v>537</v>
      </c>
      <c r="C14" s="32">
        <v>849</v>
      </c>
      <c r="D14" s="44">
        <v>397492.3</v>
      </c>
      <c r="E14" s="34">
        <v>38000</v>
      </c>
      <c r="F14" s="17">
        <f>D14/E14*C14</f>
        <v>8880.814807894736</v>
      </c>
      <c r="G14" s="18">
        <f>F14/$F$499</f>
        <v>0.0005433589921705376</v>
      </c>
      <c r="H14" s="19">
        <f>$B$509*G14</f>
        <v>50846.84140575645</v>
      </c>
      <c r="I14" s="20">
        <f>D14/E14</f>
        <v>10.460323684210525</v>
      </c>
      <c r="J14" s="20">
        <f>(I14-10)*C14</f>
        <v>390.8148078947361</v>
      </c>
      <c r="K14" s="20">
        <f>IF(J14&gt;0,J14,0)</f>
        <v>390.8148078947361</v>
      </c>
      <c r="L14" s="20">
        <f>K14/$K$499</f>
        <v>0.00010383408251392361</v>
      </c>
      <c r="M14" s="21">
        <f>$F$509*L14</f>
        <v>1922.3730466906154</v>
      </c>
      <c r="N14" s="21">
        <f t="shared" si="0"/>
        <v>52769.214452447064</v>
      </c>
      <c r="O14" s="21">
        <v>73710.77</v>
      </c>
      <c r="AD14" s="38" t="e">
        <f>#REF!-O14</f>
        <v>#REF!</v>
      </c>
      <c r="AE14" s="68" t="e">
        <f>AD14/#REF!</f>
        <v>#REF!</v>
      </c>
      <c r="AF14" s="69">
        <v>5384875.070534961</v>
      </c>
      <c r="AG14" s="70" t="e">
        <f>#REF!-AF14</f>
        <v>#REF!</v>
      </c>
      <c r="AH14" s="68" t="e">
        <f>AG14/#REF!</f>
        <v>#REF!</v>
      </c>
      <c r="AI14" s="38" t="e">
        <f>#REF!-#REF!</f>
        <v>#REF!</v>
      </c>
      <c r="AJ14" s="68" t="e">
        <f>AI14/#REF!</f>
        <v>#REF!</v>
      </c>
      <c r="AK14" s="38" t="e">
        <f>#REF!-#REF!</f>
        <v>#REF!</v>
      </c>
      <c r="AL14" s="76" t="e">
        <f>AK14/#REF!</f>
        <v>#REF!</v>
      </c>
    </row>
    <row r="15" spans="1:38" s="39" customFormat="1" ht="12.75">
      <c r="A15" s="15" t="s">
        <v>258</v>
      </c>
      <c r="B15" s="15" t="s">
        <v>259</v>
      </c>
      <c r="C15" s="32">
        <v>235</v>
      </c>
      <c r="D15" s="44">
        <v>187745.87</v>
      </c>
      <c r="E15" s="40">
        <v>24300</v>
      </c>
      <c r="F15" s="17">
        <f>D15/E15*C15</f>
        <v>1815.6493600823046</v>
      </c>
      <c r="G15" s="18">
        <f>F15/$F$499</f>
        <v>0.00011108771298241627</v>
      </c>
      <c r="H15" s="19">
        <f>$B$509*G15</f>
        <v>10395.446482962221</v>
      </c>
      <c r="I15" s="20">
        <f>D15/E15</f>
        <v>7.726167489711934</v>
      </c>
      <c r="J15" s="20">
        <f>(I15-10)*C15</f>
        <v>-534.3506399176954</v>
      </c>
      <c r="K15" s="20">
        <f>IF(J15&gt;0,J15,0)</f>
        <v>0</v>
      </c>
      <c r="L15" s="20">
        <f>K15/$K$499</f>
        <v>0</v>
      </c>
      <c r="M15" s="21">
        <f>$F$509*L15</f>
        <v>0</v>
      </c>
      <c r="N15" s="21">
        <f t="shared" si="0"/>
        <v>10395.446482962221</v>
      </c>
      <c r="O15" s="21">
        <v>11719.39</v>
      </c>
      <c r="AD15" s="38" t="e">
        <f>#REF!-O15</f>
        <v>#REF!</v>
      </c>
      <c r="AE15" s="68" t="e">
        <f>AD15/#REF!</f>
        <v>#REF!</v>
      </c>
      <c r="AF15" s="69">
        <v>1052227.7438593102</v>
      </c>
      <c r="AG15" s="70" t="e">
        <f>#REF!-AF15</f>
        <v>#REF!</v>
      </c>
      <c r="AH15" s="68" t="e">
        <f>AG15/#REF!</f>
        <v>#REF!</v>
      </c>
      <c r="AI15" s="38" t="e">
        <f>#REF!-#REF!</f>
        <v>#REF!</v>
      </c>
      <c r="AJ15" s="68" t="e">
        <f>AI15/#REF!</f>
        <v>#REF!</v>
      </c>
      <c r="AK15" s="38" t="e">
        <f>#REF!-#REF!</f>
        <v>#REF!</v>
      </c>
      <c r="AL15" s="76" t="e">
        <f>AK15/#REF!</f>
        <v>#REF!</v>
      </c>
    </row>
    <row r="16" spans="1:38" s="39" customFormat="1" ht="12.75">
      <c r="A16" s="15" t="s">
        <v>32</v>
      </c>
      <c r="B16" s="15" t="s">
        <v>33</v>
      </c>
      <c r="C16" s="32">
        <v>202</v>
      </c>
      <c r="D16" s="44">
        <v>235012.2</v>
      </c>
      <c r="E16" s="34">
        <v>11950</v>
      </c>
      <c r="F16" s="17">
        <f>D16/E16*C16</f>
        <v>3972.5911631799163</v>
      </c>
      <c r="G16" s="18">
        <f>F16/$F$499</f>
        <v>0.0002430568790616097</v>
      </c>
      <c r="H16" s="19">
        <f>$B$509*G16</f>
        <v>22744.95271138335</v>
      </c>
      <c r="I16" s="20">
        <f>D16/E16</f>
        <v>19.66629288702929</v>
      </c>
      <c r="J16" s="20">
        <f>(I16-10)*C16</f>
        <v>1952.5911631799165</v>
      </c>
      <c r="K16" s="20">
        <f>IF(J16&gt;0,J16,0)</f>
        <v>1952.5911631799165</v>
      </c>
      <c r="L16" s="20">
        <f>K16/$K$499</f>
        <v>0.0005187764328730092</v>
      </c>
      <c r="M16" s="21">
        <f>$F$509*L16</f>
        <v>9604.57113568318</v>
      </c>
      <c r="N16" s="21">
        <f t="shared" si="0"/>
        <v>32349.523847066528</v>
      </c>
      <c r="O16" s="21">
        <v>23281.83</v>
      </c>
      <c r="AD16" s="38" t="e">
        <f>#REF!-O16</f>
        <v>#REF!</v>
      </c>
      <c r="AE16" s="68" t="e">
        <f>AD16/#REF!</f>
        <v>#REF!</v>
      </c>
      <c r="AF16" s="69">
        <v>173948.49209723822</v>
      </c>
      <c r="AG16" s="70" t="e">
        <f>#REF!-AF16</f>
        <v>#REF!</v>
      </c>
      <c r="AH16" s="68" t="e">
        <f>AG16/#REF!</f>
        <v>#REF!</v>
      </c>
      <c r="AI16" s="38" t="e">
        <f>#REF!-#REF!</f>
        <v>#REF!</v>
      </c>
      <c r="AJ16" s="68" t="e">
        <f>AI16/#REF!</f>
        <v>#REF!</v>
      </c>
      <c r="AK16" s="38" t="e">
        <f>#REF!-#REF!</f>
        <v>#REF!</v>
      </c>
      <c r="AL16" s="76" t="e">
        <f>AK16/#REF!</f>
        <v>#REF!</v>
      </c>
    </row>
    <row r="17" spans="1:38" s="39" customFormat="1" ht="12.75">
      <c r="A17" s="15" t="s">
        <v>464</v>
      </c>
      <c r="B17" s="15" t="s">
        <v>465</v>
      </c>
      <c r="C17" s="32">
        <v>902</v>
      </c>
      <c r="D17" s="44">
        <v>820994</v>
      </c>
      <c r="E17" s="34">
        <v>83000</v>
      </c>
      <c r="F17" s="17">
        <f>D17/E17*C17</f>
        <v>8922.12756626506</v>
      </c>
      <c r="G17" s="18">
        <f>F17/$F$499</f>
        <v>0.000545886649737716</v>
      </c>
      <c r="H17" s="19">
        <f>$B$509*G17</f>
        <v>51083.37637673939</v>
      </c>
      <c r="I17" s="20">
        <f>D17/E17</f>
        <v>9.891493975903614</v>
      </c>
      <c r="J17" s="20">
        <f>(I17-10)*C17</f>
        <v>-97.87243373493976</v>
      </c>
      <c r="K17" s="20">
        <f>IF(J17&gt;0,J17,0)</f>
        <v>0</v>
      </c>
      <c r="L17" s="20">
        <f>K17/$K$499</f>
        <v>0</v>
      </c>
      <c r="M17" s="21">
        <f>$F$509*L17</f>
        <v>0</v>
      </c>
      <c r="N17" s="21">
        <f t="shared" si="0"/>
        <v>51083.37637673939</v>
      </c>
      <c r="O17" s="21">
        <v>74015.36</v>
      </c>
      <c r="AD17" s="38" t="e">
        <f>#REF!-O17</f>
        <v>#REF!</v>
      </c>
      <c r="AE17" s="68" t="e">
        <f>AD17/#REF!</f>
        <v>#REF!</v>
      </c>
      <c r="AF17" s="69">
        <v>509975.02114681044</v>
      </c>
      <c r="AG17" s="70" t="e">
        <f>#REF!-AF17</f>
        <v>#REF!</v>
      </c>
      <c r="AH17" s="68" t="e">
        <f>AG17/#REF!</f>
        <v>#REF!</v>
      </c>
      <c r="AI17" s="38" t="e">
        <f>#REF!-#REF!</f>
        <v>#REF!</v>
      </c>
      <c r="AJ17" s="68" t="e">
        <f>AI17/#REF!</f>
        <v>#REF!</v>
      </c>
      <c r="AK17" s="38" t="e">
        <f>#REF!-#REF!</f>
        <v>#REF!</v>
      </c>
      <c r="AL17" s="76" t="e">
        <f>AK17/#REF!</f>
        <v>#REF!</v>
      </c>
    </row>
    <row r="18" spans="1:38" s="39" customFormat="1" ht="12.75">
      <c r="A18" s="15" t="s">
        <v>713</v>
      </c>
      <c r="B18" s="15" t="s">
        <v>714</v>
      </c>
      <c r="C18" s="32">
        <v>2540</v>
      </c>
      <c r="D18" s="44">
        <v>1727822.46</v>
      </c>
      <c r="E18" s="34">
        <v>120100</v>
      </c>
      <c r="F18" s="17">
        <f>D18/E18*C18</f>
        <v>36541.79057785179</v>
      </c>
      <c r="G18" s="18">
        <f>F18/$F$499</f>
        <v>0.0022357532422405337</v>
      </c>
      <c r="H18" s="19">
        <f>$B$509*G18</f>
        <v>209218.936593821</v>
      </c>
      <c r="I18" s="20">
        <f>D18/E18</f>
        <v>14.386531723563696</v>
      </c>
      <c r="J18" s="20">
        <f>(I18-10)*C18</f>
        <v>11141.790577851787</v>
      </c>
      <c r="K18" s="20">
        <f>IF(J18&gt;0,J18,0)</f>
        <v>11141.790577851787</v>
      </c>
      <c r="L18" s="20">
        <f>K18/$K$499</f>
        <v>0.002960219466722774</v>
      </c>
      <c r="M18" s="21">
        <f>$F$509*L18</f>
        <v>54805.185131323735</v>
      </c>
      <c r="N18" s="21">
        <f t="shared" si="0"/>
        <v>264024.12172514474</v>
      </c>
      <c r="O18" s="21">
        <v>381029.08</v>
      </c>
      <c r="AD18" s="38" t="e">
        <f>#REF!-O18</f>
        <v>#REF!</v>
      </c>
      <c r="AE18" s="68" t="e">
        <f>AD18/#REF!</f>
        <v>#REF!</v>
      </c>
      <c r="AF18" s="69">
        <v>473759.5475008869</v>
      </c>
      <c r="AG18" s="70" t="e">
        <f>#REF!-AF18</f>
        <v>#REF!</v>
      </c>
      <c r="AH18" s="68" t="e">
        <f>AG18/#REF!</f>
        <v>#REF!</v>
      </c>
      <c r="AI18" s="38" t="e">
        <f>#REF!-#REF!</f>
        <v>#REF!</v>
      </c>
      <c r="AJ18" s="68" t="e">
        <f>AI18/#REF!</f>
        <v>#REF!</v>
      </c>
      <c r="AK18" s="38" t="e">
        <f>#REF!-#REF!</f>
        <v>#REF!</v>
      </c>
      <c r="AL18" s="76" t="e">
        <f>AK18/#REF!</f>
        <v>#REF!</v>
      </c>
    </row>
    <row r="19" spans="1:38" s="39" customFormat="1" ht="12.75">
      <c r="A19" s="15" t="s">
        <v>390</v>
      </c>
      <c r="B19" s="15" t="s">
        <v>391</v>
      </c>
      <c r="C19" s="32">
        <v>1330</v>
      </c>
      <c r="D19" s="44">
        <v>1765384.73</v>
      </c>
      <c r="E19" s="34">
        <v>119950</v>
      </c>
      <c r="F19" s="17">
        <f>D19/E19*C19</f>
        <v>19574.50346727803</v>
      </c>
      <c r="G19" s="18">
        <f>F19/$F$499</f>
        <v>0.0011976358820999023</v>
      </c>
      <c r="H19" s="19">
        <f>$B$509*G19</f>
        <v>112073.23820245946</v>
      </c>
      <c r="I19" s="20">
        <f>D19/E19</f>
        <v>14.717671779908295</v>
      </c>
      <c r="J19" s="20">
        <f>(I19-10)*C19</f>
        <v>6274.503467278033</v>
      </c>
      <c r="K19" s="20">
        <f>IF(J19&gt;0,J19,0)</f>
        <v>6274.503467278033</v>
      </c>
      <c r="L19" s="20">
        <f>K19/$K$499</f>
        <v>0.001667048682891072</v>
      </c>
      <c r="M19" s="21">
        <f>$F$509*L19</f>
        <v>30863.560190664324</v>
      </c>
      <c r="N19" s="21">
        <f t="shared" si="0"/>
        <v>142936.79839312378</v>
      </c>
      <c r="O19" s="21">
        <v>151038.99</v>
      </c>
      <c r="AD19" s="38" t="e">
        <f>#REF!-O19</f>
        <v>#REF!</v>
      </c>
      <c r="AE19" s="68" t="e">
        <f>AD19/#REF!</f>
        <v>#REF!</v>
      </c>
      <c r="AF19" s="69">
        <v>250481.3535360721</v>
      </c>
      <c r="AG19" s="70" t="e">
        <f>#REF!-AF19</f>
        <v>#REF!</v>
      </c>
      <c r="AH19" s="68" t="e">
        <f>AG19/#REF!</f>
        <v>#REF!</v>
      </c>
      <c r="AI19" s="38" t="e">
        <f>#REF!-#REF!</f>
        <v>#REF!</v>
      </c>
      <c r="AJ19" s="68" t="e">
        <f>AI19/#REF!</f>
        <v>#REF!</v>
      </c>
      <c r="AK19" s="38" t="e">
        <f>#REF!-#REF!</f>
        <v>#REF!</v>
      </c>
      <c r="AL19" s="76" t="e">
        <f>AK19/#REF!</f>
        <v>#REF!</v>
      </c>
    </row>
    <row r="20" spans="1:38" s="39" customFormat="1" ht="12.75">
      <c r="A20" s="15" t="s">
        <v>693</v>
      </c>
      <c r="B20" s="15" t="s">
        <v>694</v>
      </c>
      <c r="C20" s="32">
        <v>510</v>
      </c>
      <c r="D20" s="44">
        <v>688456.45</v>
      </c>
      <c r="E20" s="34">
        <v>94850</v>
      </c>
      <c r="F20" s="17">
        <f>D20/E20*C20</f>
        <v>3701.7689984185554</v>
      </c>
      <c r="G20" s="18">
        <f>F20/$F$499</f>
        <v>0.00022648704153145854</v>
      </c>
      <c r="H20" s="19">
        <f>$B$509*G20</f>
        <v>21194.368450968064</v>
      </c>
      <c r="I20" s="20">
        <f>D20/E20</f>
        <v>7.258370585134422</v>
      </c>
      <c r="J20" s="20">
        <f>(I20-10)*C20</f>
        <v>-1398.2310015814448</v>
      </c>
      <c r="K20" s="20">
        <f>IF(J20&gt;0,J20,0)</f>
        <v>0</v>
      </c>
      <c r="L20" s="20">
        <f>K20/$K$499</f>
        <v>0</v>
      </c>
      <c r="M20" s="21">
        <f>$F$509*L20</f>
        <v>0</v>
      </c>
      <c r="N20" s="21">
        <f t="shared" si="0"/>
        <v>21194.368450968064</v>
      </c>
      <c r="O20" s="21">
        <v>34590.33</v>
      </c>
      <c r="AD20" s="38" t="e">
        <f>#REF!-O20</f>
        <v>#REF!</v>
      </c>
      <c r="AE20" s="68" t="e">
        <f>AD20/#REF!</f>
        <v>#REF!</v>
      </c>
      <c r="AF20" s="69">
        <v>563164.3715527543</v>
      </c>
      <c r="AG20" s="70" t="e">
        <f>#REF!-AF20</f>
        <v>#REF!</v>
      </c>
      <c r="AH20" s="68" t="e">
        <f>AG20/#REF!</f>
        <v>#REF!</v>
      </c>
      <c r="AI20" s="38" t="e">
        <f>#REF!-#REF!</f>
        <v>#REF!</v>
      </c>
      <c r="AJ20" s="68" t="e">
        <f>AI20/#REF!</f>
        <v>#REF!</v>
      </c>
      <c r="AK20" s="38" t="e">
        <f>#REF!-#REF!</f>
        <v>#REF!</v>
      </c>
      <c r="AL20" s="76" t="e">
        <f>AK20/#REF!</f>
        <v>#REF!</v>
      </c>
    </row>
    <row r="21" spans="1:38" s="39" customFormat="1" ht="12.75">
      <c r="A21" s="15" t="s">
        <v>925</v>
      </c>
      <c r="B21" s="15" t="s">
        <v>926</v>
      </c>
      <c r="C21" s="32">
        <v>3940</v>
      </c>
      <c r="D21" s="44">
        <v>4408898.53</v>
      </c>
      <c r="E21" s="34">
        <v>433350</v>
      </c>
      <c r="F21" s="17">
        <f>D21/E21*C21</f>
        <v>40085.52026814353</v>
      </c>
      <c r="G21" s="18">
        <f>F21/$F$499</f>
        <v>0.0024525708918248955</v>
      </c>
      <c r="H21" s="19">
        <f>$B$509*G21</f>
        <v>229508.45568017266</v>
      </c>
      <c r="I21" s="20">
        <f>D21/E21</f>
        <v>10.17398991577247</v>
      </c>
      <c r="J21" s="20">
        <f>(I21-10)*C21</f>
        <v>685.5202681435319</v>
      </c>
      <c r="K21" s="20">
        <f>IF(J21&gt;0,J21,0)</f>
        <v>685.5202681435319</v>
      </c>
      <c r="L21" s="20">
        <f>K21/$K$499</f>
        <v>0.00018213324226587288</v>
      </c>
      <c r="M21" s="21">
        <f>$F$509*L21</f>
        <v>3371.9952770934883</v>
      </c>
      <c r="N21" s="21">
        <f t="shared" si="0"/>
        <v>232880.45095726615</v>
      </c>
      <c r="O21" s="21">
        <v>220840.12</v>
      </c>
      <c r="AD21" s="38" t="e">
        <f>#REF!-O21</f>
        <v>#REF!</v>
      </c>
      <c r="AE21" s="68" t="e">
        <f>AD21/#REF!</f>
        <v>#REF!</v>
      </c>
      <c r="AF21" s="69">
        <v>594310.7485275642</v>
      </c>
      <c r="AG21" s="70" t="e">
        <f>#REF!-AF21</f>
        <v>#REF!</v>
      </c>
      <c r="AH21" s="68" t="e">
        <f>AG21/#REF!</f>
        <v>#REF!</v>
      </c>
      <c r="AI21" s="38" t="e">
        <f>#REF!-#REF!</f>
        <v>#REF!</v>
      </c>
      <c r="AJ21" s="68" t="e">
        <f>AI21/#REF!</f>
        <v>#REF!</v>
      </c>
      <c r="AK21" s="38" t="e">
        <f>#REF!-#REF!</f>
        <v>#REF!</v>
      </c>
      <c r="AL21" s="76" t="e">
        <f>AK21/#REF!</f>
        <v>#REF!</v>
      </c>
    </row>
    <row r="22" spans="1:38" s="39" customFormat="1" ht="12.75">
      <c r="A22" s="15" t="s">
        <v>34</v>
      </c>
      <c r="B22" s="15" t="s">
        <v>35</v>
      </c>
      <c r="C22" s="32">
        <v>1460</v>
      </c>
      <c r="D22" s="44">
        <v>1290395</v>
      </c>
      <c r="E22" s="34">
        <v>78550</v>
      </c>
      <c r="F22" s="17">
        <f>D22/E22*C22</f>
        <v>23984.426479949074</v>
      </c>
      <c r="G22" s="18">
        <f>F22/$F$499</f>
        <v>0.0014674502376007608</v>
      </c>
      <c r="H22" s="19">
        <f>$B$509*G22</f>
        <v>137322.12142852863</v>
      </c>
      <c r="I22" s="20">
        <f>D22/E22</f>
        <v>16.427689369828133</v>
      </c>
      <c r="J22" s="20">
        <f>(I22-10)*C22</f>
        <v>9384.426479949076</v>
      </c>
      <c r="K22" s="20">
        <f>IF(J22&gt;0,J22,0)</f>
        <v>9384.426479949076</v>
      </c>
      <c r="L22" s="20">
        <f>K22/$K$499</f>
        <v>0.002493312161619367</v>
      </c>
      <c r="M22" s="21">
        <f>$F$509*L22</f>
        <v>46160.913453829184</v>
      </c>
      <c r="N22" s="21">
        <f t="shared" si="0"/>
        <v>183483.0348823578</v>
      </c>
      <c r="O22" s="21">
        <v>245041.98</v>
      </c>
      <c r="AD22" s="38" t="e">
        <f>#REF!-O22</f>
        <v>#REF!</v>
      </c>
      <c r="AE22" s="68" t="e">
        <f>AD22/#REF!</f>
        <v>#REF!</v>
      </c>
      <c r="AF22" s="69">
        <v>383157.7911986341</v>
      </c>
      <c r="AG22" s="70" t="e">
        <f>#REF!-AF22</f>
        <v>#REF!</v>
      </c>
      <c r="AH22" s="68" t="e">
        <f>AG22/#REF!</f>
        <v>#REF!</v>
      </c>
      <c r="AI22" s="38" t="e">
        <f>#REF!-#REF!</f>
        <v>#REF!</v>
      </c>
      <c r="AJ22" s="68" t="e">
        <f>AI22/#REF!</f>
        <v>#REF!</v>
      </c>
      <c r="AK22" s="38" t="e">
        <f>#REF!-#REF!</f>
        <v>#REF!</v>
      </c>
      <c r="AL22" s="76" t="e">
        <f>AK22/#REF!</f>
        <v>#REF!</v>
      </c>
    </row>
    <row r="23" spans="1:38" s="39" customFormat="1" ht="12.75">
      <c r="A23" s="15" t="s">
        <v>715</v>
      </c>
      <c r="B23" s="15" t="s">
        <v>716</v>
      </c>
      <c r="C23" s="32">
        <v>857</v>
      </c>
      <c r="D23" s="44">
        <v>625348.12</v>
      </c>
      <c r="E23" s="34">
        <v>54400</v>
      </c>
      <c r="F23" s="17">
        <f>D23/E23*C23</f>
        <v>9851.531963970587</v>
      </c>
      <c r="G23" s="18">
        <f>F23/$F$499</f>
        <v>0.000602750828056941</v>
      </c>
      <c r="H23" s="19">
        <f>$B$509*G23</f>
        <v>56404.65365074982</v>
      </c>
      <c r="I23" s="20">
        <f>D23/E23</f>
        <v>11.495369852941176</v>
      </c>
      <c r="J23" s="20">
        <f>(I23-10)*C23</f>
        <v>1281.5319639705874</v>
      </c>
      <c r="K23" s="20">
        <f>IF(J23&gt;0,J23,0)</f>
        <v>1281.5319639705874</v>
      </c>
      <c r="L23" s="20">
        <f>K23/$K$499</f>
        <v>0.00034048529636828236</v>
      </c>
      <c r="M23" s="21">
        <f>$F$509*L23</f>
        <v>6303.7081918172835</v>
      </c>
      <c r="N23" s="21">
        <f t="shared" si="0"/>
        <v>62708.3618425671</v>
      </c>
      <c r="O23" s="21">
        <v>80142.93</v>
      </c>
      <c r="AD23" s="38" t="e">
        <f>#REF!-O23</f>
        <v>#REF!</v>
      </c>
      <c r="AE23" s="68" t="e">
        <f>AD23/#REF!</f>
        <v>#REF!</v>
      </c>
      <c r="AF23" s="69">
        <v>185495.4062500422</v>
      </c>
      <c r="AG23" s="70" t="e">
        <f>#REF!-AF23</f>
        <v>#REF!</v>
      </c>
      <c r="AH23" s="68" t="e">
        <f>AG23/#REF!</f>
        <v>#REF!</v>
      </c>
      <c r="AI23" s="38" t="e">
        <f>#REF!-#REF!</f>
        <v>#REF!</v>
      </c>
      <c r="AJ23" s="68" t="e">
        <f>AI23/#REF!</f>
        <v>#REF!</v>
      </c>
      <c r="AK23" s="38" t="e">
        <f>#REF!-#REF!</f>
        <v>#REF!</v>
      </c>
      <c r="AL23" s="76" t="e">
        <f>AK23/#REF!</f>
        <v>#REF!</v>
      </c>
    </row>
    <row r="24" spans="1:38" s="39" customFormat="1" ht="12.75">
      <c r="A24" s="15" t="s">
        <v>657</v>
      </c>
      <c r="B24" s="15" t="s">
        <v>658</v>
      </c>
      <c r="C24" s="32">
        <v>336</v>
      </c>
      <c r="D24" s="44">
        <v>251072.04</v>
      </c>
      <c r="E24" s="34">
        <v>20750</v>
      </c>
      <c r="F24" s="17">
        <f>D24/E24*C24</f>
        <v>4065.5520693975905</v>
      </c>
      <c r="G24" s="18">
        <f>F24/$F$499</f>
        <v>0.00024874454910161467</v>
      </c>
      <c r="H24" s="19">
        <f>$B$509*G24</f>
        <v>23277.197618819497</v>
      </c>
      <c r="I24" s="20">
        <f>D24/E24</f>
        <v>12.09985734939759</v>
      </c>
      <c r="J24" s="20">
        <f>(I24-10)*C24</f>
        <v>705.5520693975902</v>
      </c>
      <c r="K24" s="20">
        <f>IF(J24&gt;0,J24,0)</f>
        <v>705.5520693975902</v>
      </c>
      <c r="L24" s="20">
        <f>K24/$K$499</f>
        <v>0.00018745541446175506</v>
      </c>
      <c r="M24" s="21">
        <f>$F$509*L24</f>
        <v>3470.5294012606487</v>
      </c>
      <c r="N24" s="21">
        <f t="shared" si="0"/>
        <v>26747.727020080147</v>
      </c>
      <c r="O24" s="21">
        <v>39947.08</v>
      </c>
      <c r="AD24" s="38" t="e">
        <f>#REF!-O24</f>
        <v>#REF!</v>
      </c>
      <c r="AE24" s="68" t="e">
        <f>AD24/#REF!</f>
        <v>#REF!</v>
      </c>
      <c r="AF24" s="69"/>
      <c r="AG24" s="70" t="e">
        <f>#REF!-AF24</f>
        <v>#REF!</v>
      </c>
      <c r="AH24" s="68" t="e">
        <f>AG24/#REF!</f>
        <v>#REF!</v>
      </c>
      <c r="AI24" s="38" t="e">
        <f>#REF!-#REF!</f>
        <v>#REF!</v>
      </c>
      <c r="AJ24" s="68"/>
      <c r="AK24" s="38" t="e">
        <f>#REF!-#REF!</f>
        <v>#REF!</v>
      </c>
      <c r="AL24" s="76" t="e">
        <f>AK24/#REF!</f>
        <v>#REF!</v>
      </c>
    </row>
    <row r="25" spans="1:38" s="39" customFormat="1" ht="12.75">
      <c r="A25" s="15" t="s">
        <v>2</v>
      </c>
      <c r="B25" s="15" t="s">
        <v>3</v>
      </c>
      <c r="C25" s="32">
        <v>23151</v>
      </c>
      <c r="D25" s="44">
        <v>36909208</v>
      </c>
      <c r="E25" s="34">
        <v>1981600</v>
      </c>
      <c r="F25" s="17">
        <f>D25/E25*C25</f>
        <v>431209.66613241826</v>
      </c>
      <c r="G25" s="18">
        <f>F25/$F$499</f>
        <v>0.02638290006854087</v>
      </c>
      <c r="H25" s="19">
        <f>$B$509*G25</f>
        <v>2468878.1357058724</v>
      </c>
      <c r="I25" s="20">
        <f>D25/E25</f>
        <v>18.625962858296326</v>
      </c>
      <c r="J25" s="20">
        <f>(I25-10)*C25</f>
        <v>199699.66613241824</v>
      </c>
      <c r="K25" s="20">
        <f>IF(J25&gt;0,J25,0)</f>
        <v>199699.66613241824</v>
      </c>
      <c r="L25" s="20">
        <f>K25/$K$499</f>
        <v>0.05305743588093915</v>
      </c>
      <c r="M25" s="21">
        <f>$F$509*L25</f>
        <v>982299.6668782218</v>
      </c>
      <c r="N25" s="21">
        <f t="shared" si="0"/>
        <v>3451177.802584094</v>
      </c>
      <c r="O25" s="21">
        <v>4009459.47</v>
      </c>
      <c r="AD25" s="38" t="e">
        <f>#REF!-O25</f>
        <v>#REF!</v>
      </c>
      <c r="AE25" s="68" t="e">
        <f>AD25/#REF!</f>
        <v>#REF!</v>
      </c>
      <c r="AF25" s="69"/>
      <c r="AG25" s="70" t="e">
        <f>#REF!-AF25</f>
        <v>#REF!</v>
      </c>
      <c r="AH25" s="68" t="e">
        <f>AG25/#REF!</f>
        <v>#REF!</v>
      </c>
      <c r="AI25" s="38" t="e">
        <f>#REF!-#REF!</f>
        <v>#REF!</v>
      </c>
      <c r="AJ25" s="68"/>
      <c r="AK25" s="38" t="e">
        <f>#REF!-#REF!</f>
        <v>#REF!</v>
      </c>
      <c r="AL25" s="76" t="e">
        <f>AK25/#REF!</f>
        <v>#REF!</v>
      </c>
    </row>
    <row r="26" spans="1:38" s="39" customFormat="1" ht="12.75">
      <c r="A26" s="15" t="s">
        <v>334</v>
      </c>
      <c r="B26" s="15" t="s">
        <v>335</v>
      </c>
      <c r="C26" s="32">
        <v>18561</v>
      </c>
      <c r="D26" s="44">
        <v>23945047.41</v>
      </c>
      <c r="E26" s="34">
        <v>1550100</v>
      </c>
      <c r="F26" s="17">
        <f>D26/E26*C26</f>
        <v>286719.5825927424</v>
      </c>
      <c r="G26" s="18">
        <f>F26/$F$499</f>
        <v>0.017542496584283727</v>
      </c>
      <c r="H26" s="19">
        <f>$B$509*G26</f>
        <v>1641604.454025753</v>
      </c>
      <c r="I26" s="20">
        <f>D26/E26</f>
        <v>15.447421076059609</v>
      </c>
      <c r="J26" s="20">
        <f>(I26-10)*C26</f>
        <v>101109.5825927424</v>
      </c>
      <c r="K26" s="20">
        <f>IF(J26&gt;0,J26,0)</f>
        <v>101109.5825927424</v>
      </c>
      <c r="L26" s="20">
        <f>K26/$K$499</f>
        <v>0.02686341594485063</v>
      </c>
      <c r="M26" s="21">
        <f>$F$509*L26</f>
        <v>497346.3963289212</v>
      </c>
      <c r="N26" s="21">
        <f t="shared" si="0"/>
        <v>2138950.8503546743</v>
      </c>
      <c r="O26" s="21">
        <v>2556662.13</v>
      </c>
      <c r="AD26" s="38" t="e">
        <f>#REF!-O26</f>
        <v>#REF!</v>
      </c>
      <c r="AE26" s="68" t="e">
        <f>AD26/#REF!</f>
        <v>#REF!</v>
      </c>
      <c r="AF26" s="69">
        <v>18195.235425276096</v>
      </c>
      <c r="AG26" s="70" t="e">
        <f>#REF!-AF26</f>
        <v>#REF!</v>
      </c>
      <c r="AH26" s="68" t="e">
        <f>AG26/#REF!</f>
        <v>#REF!</v>
      </c>
      <c r="AI26" s="38" t="e">
        <f>#REF!-#REF!</f>
        <v>#REF!</v>
      </c>
      <c r="AJ26" s="68" t="e">
        <f>AI26/#REF!</f>
        <v>#REF!</v>
      </c>
      <c r="AK26" s="38" t="e">
        <f>#REF!-#REF!</f>
        <v>#REF!</v>
      </c>
      <c r="AL26" s="76" t="e">
        <f>AK26/#REF!</f>
        <v>#REF!</v>
      </c>
    </row>
    <row r="27" spans="1:38" s="39" customFormat="1" ht="12.75">
      <c r="A27" s="15" t="s">
        <v>260</v>
      </c>
      <c r="B27" s="15" t="s">
        <v>261</v>
      </c>
      <c r="C27" s="32">
        <v>128</v>
      </c>
      <c r="D27" s="44">
        <v>180007.89</v>
      </c>
      <c r="E27" s="40">
        <v>17600</v>
      </c>
      <c r="F27" s="17">
        <f>D27/E27*C27</f>
        <v>1309.148290909091</v>
      </c>
      <c r="G27" s="18">
        <f>F27/$F$499</f>
        <v>8.009822424376997E-05</v>
      </c>
      <c r="H27" s="19">
        <f>$B$509*G27</f>
        <v>7495.48965544206</v>
      </c>
      <c r="I27" s="20">
        <f>D27/E27</f>
        <v>10.227721022727273</v>
      </c>
      <c r="J27" s="20">
        <f>(I27-10)*C27</f>
        <v>29.148290909090974</v>
      </c>
      <c r="K27" s="20">
        <f>IF(J27&gt;0,J27,0)</f>
        <v>29.148290909090974</v>
      </c>
      <c r="L27" s="20">
        <f>K27/$K$499</f>
        <v>7.744297253469466E-06</v>
      </c>
      <c r="M27" s="21">
        <f>$F$509*L27</f>
        <v>143.3770872259938</v>
      </c>
      <c r="N27" s="21">
        <f t="shared" si="0"/>
        <v>7638.866742668054</v>
      </c>
      <c r="O27" s="21">
        <v>11853.64</v>
      </c>
      <c r="AD27" s="38" t="e">
        <f>#REF!-O27</f>
        <v>#REF!</v>
      </c>
      <c r="AE27" s="68" t="e">
        <f>AD27/#REF!</f>
        <v>#REF!</v>
      </c>
      <c r="AF27" s="69">
        <v>38636.994380613796</v>
      </c>
      <c r="AG27" s="70" t="e">
        <f>#REF!-AF27</f>
        <v>#REF!</v>
      </c>
      <c r="AH27" s="68" t="e">
        <f>AG27/#REF!</f>
        <v>#REF!</v>
      </c>
      <c r="AI27" s="38" t="e">
        <f>#REF!-#REF!</f>
        <v>#REF!</v>
      </c>
      <c r="AJ27" s="68" t="e">
        <f>AI27/#REF!</f>
        <v>#REF!</v>
      </c>
      <c r="AK27" s="38" t="e">
        <f>#REF!-#REF!</f>
        <v>#REF!</v>
      </c>
      <c r="AL27" s="76" t="e">
        <f>AK27/#REF!</f>
        <v>#REF!</v>
      </c>
    </row>
    <row r="28" spans="1:38" s="39" customFormat="1" ht="12.75">
      <c r="A28" s="15" t="s">
        <v>218</v>
      </c>
      <c r="B28" s="15" t="s">
        <v>219</v>
      </c>
      <c r="C28" s="32">
        <v>498</v>
      </c>
      <c r="D28" s="44">
        <v>401554.81</v>
      </c>
      <c r="E28" s="34">
        <v>35500</v>
      </c>
      <c r="F28" s="17">
        <f>D28/E28*C28</f>
        <v>5633.078743098592</v>
      </c>
      <c r="G28" s="18">
        <f>F28/$F$499</f>
        <v>0.0003446512572186957</v>
      </c>
      <c r="H28" s="19">
        <f>$B$509*G28</f>
        <v>32252.025030614397</v>
      </c>
      <c r="I28" s="20">
        <f>D28/E28</f>
        <v>11.31140309859155</v>
      </c>
      <c r="J28" s="20">
        <f>(I28-10)*C28</f>
        <v>653.0787430985916</v>
      </c>
      <c r="K28" s="20">
        <f>IF(J28&gt;0,J28,0)</f>
        <v>653.0787430985916</v>
      </c>
      <c r="L28" s="20">
        <f>K28/$K$499</f>
        <v>0.00017351397830671106</v>
      </c>
      <c r="M28" s="21">
        <f>$F$509*L28</f>
        <v>3212.419150293479</v>
      </c>
      <c r="N28" s="21">
        <f t="shared" si="0"/>
        <v>35464.44418090788</v>
      </c>
      <c r="O28" s="21">
        <v>53438.84</v>
      </c>
      <c r="AD28" s="38" t="e">
        <f>#REF!-O28</f>
        <v>#REF!</v>
      </c>
      <c r="AE28" s="68" t="e">
        <f>AD28/#REF!</f>
        <v>#REF!</v>
      </c>
      <c r="AF28" s="69">
        <v>231499.07524713362</v>
      </c>
      <c r="AG28" s="70" t="e">
        <f>#REF!-AF28</f>
        <v>#REF!</v>
      </c>
      <c r="AH28" s="68" t="e">
        <f>AG28/#REF!</f>
        <v>#REF!</v>
      </c>
      <c r="AI28" s="38" t="e">
        <f>#REF!-#REF!</f>
        <v>#REF!</v>
      </c>
      <c r="AJ28" s="68" t="e">
        <f>AI28/#REF!</f>
        <v>#REF!</v>
      </c>
      <c r="AK28" s="38" t="e">
        <f>#REF!-#REF!</f>
        <v>#REF!</v>
      </c>
      <c r="AL28" s="76" t="e">
        <f>AK28/#REF!</f>
        <v>#REF!</v>
      </c>
    </row>
    <row r="29" spans="1:38" s="39" customFormat="1" ht="12.75">
      <c r="A29" s="15" t="s">
        <v>835</v>
      </c>
      <c r="B29" s="15" t="s">
        <v>836</v>
      </c>
      <c r="C29" s="32">
        <v>1564</v>
      </c>
      <c r="D29" s="44">
        <v>5013912.89</v>
      </c>
      <c r="E29" s="34">
        <v>267750</v>
      </c>
      <c r="F29" s="17">
        <f>D29/E29*C29</f>
        <v>29287.618151111106</v>
      </c>
      <c r="G29" s="18">
        <f>F29/$F$499</f>
        <v>0.001791917861806617</v>
      </c>
      <c r="H29" s="19">
        <f>$B$509*G29</f>
        <v>167685.3878270346</v>
      </c>
      <c r="I29" s="20">
        <f>D29/E29</f>
        <v>18.7260985620915</v>
      </c>
      <c r="J29" s="20">
        <f>(I29-10)*C29</f>
        <v>13647.618151111108</v>
      </c>
      <c r="K29" s="20">
        <f>IF(J29&gt;0,J29,0)</f>
        <v>13647.618151111108</v>
      </c>
      <c r="L29" s="20">
        <f>K29/$K$499</f>
        <v>0.0036259831526206593</v>
      </c>
      <c r="M29" s="21">
        <f>$F$509*L29</f>
        <v>67131.06247572912</v>
      </c>
      <c r="N29" s="21">
        <f t="shared" si="0"/>
        <v>234816.45030276373</v>
      </c>
      <c r="O29" s="21">
        <v>184512.9</v>
      </c>
      <c r="AD29" s="38" t="e">
        <f>#REF!-O29</f>
        <v>#REF!</v>
      </c>
      <c r="AE29" s="68" t="e">
        <f>AD29/#REF!</f>
        <v>#REF!</v>
      </c>
      <c r="AF29" s="69">
        <v>12895.019684832938</v>
      </c>
      <c r="AG29" s="70" t="e">
        <f>#REF!-AF29</f>
        <v>#REF!</v>
      </c>
      <c r="AH29" s="68" t="e">
        <f>AG29/#REF!</f>
        <v>#REF!</v>
      </c>
      <c r="AI29" s="38" t="e">
        <f>#REF!-#REF!</f>
        <v>#REF!</v>
      </c>
      <c r="AJ29" s="68" t="e">
        <f>AI29/#REF!</f>
        <v>#REF!</v>
      </c>
      <c r="AK29" s="38" t="e">
        <f>#REF!-#REF!</f>
        <v>#REF!</v>
      </c>
      <c r="AL29" s="76" t="e">
        <f>AK29/#REF!</f>
        <v>#REF!</v>
      </c>
    </row>
    <row r="30" spans="1:38" s="39" customFormat="1" ht="12.75">
      <c r="A30" s="15" t="s">
        <v>164</v>
      </c>
      <c r="B30" s="15" t="s">
        <v>165</v>
      </c>
      <c r="C30" s="32">
        <v>1380</v>
      </c>
      <c r="D30" s="44">
        <v>1631885.51</v>
      </c>
      <c r="E30" s="34">
        <v>166850</v>
      </c>
      <c r="F30" s="17">
        <f>D30/E30*C30</f>
        <v>13497.165141144742</v>
      </c>
      <c r="G30" s="18">
        <f>F30/$F$499</f>
        <v>0.0008258032857224115</v>
      </c>
      <c r="H30" s="19">
        <f>$B$509*G30</f>
        <v>77277.61812452217</v>
      </c>
      <c r="I30" s="20">
        <f>D30/E30</f>
        <v>9.780554450104885</v>
      </c>
      <c r="J30" s="20">
        <f>(I30-10)*C30</f>
        <v>-302.83485885525823</v>
      </c>
      <c r="K30" s="20">
        <f>IF(J30&gt;0,J30,0)</f>
        <v>0</v>
      </c>
      <c r="L30" s="20">
        <f>K30/$K$499</f>
        <v>0</v>
      </c>
      <c r="M30" s="21">
        <f>$F$509*L30</f>
        <v>0</v>
      </c>
      <c r="N30" s="21">
        <f t="shared" si="0"/>
        <v>77277.61812452217</v>
      </c>
      <c r="O30" s="21">
        <v>99975.93</v>
      </c>
      <c r="AD30" s="38" t="e">
        <f>#REF!-O30</f>
        <v>#REF!</v>
      </c>
      <c r="AE30" s="68" t="e">
        <f>AD30/#REF!</f>
        <v>#REF!</v>
      </c>
      <c r="AF30" s="69">
        <v>111060.12611638555</v>
      </c>
      <c r="AG30" s="70" t="e">
        <f>#REF!-AF30</f>
        <v>#REF!</v>
      </c>
      <c r="AH30" s="68" t="e">
        <f>AG30/#REF!</f>
        <v>#REF!</v>
      </c>
      <c r="AI30" s="38" t="e">
        <f>#REF!-#REF!</f>
        <v>#REF!</v>
      </c>
      <c r="AJ30" s="68" t="e">
        <f>AI30/#REF!</f>
        <v>#REF!</v>
      </c>
      <c r="AK30" s="38" t="e">
        <f>#REF!-#REF!</f>
        <v>#REF!</v>
      </c>
      <c r="AL30" s="76" t="e">
        <f>AK30/#REF!</f>
        <v>#REF!</v>
      </c>
    </row>
    <row r="31" spans="1:38" s="39" customFormat="1" ht="12.75">
      <c r="A31" s="15" t="s">
        <v>36</v>
      </c>
      <c r="B31" s="15" t="s">
        <v>37</v>
      </c>
      <c r="C31" s="32">
        <v>60</v>
      </c>
      <c r="D31" s="44">
        <v>130223.23</v>
      </c>
      <c r="E31" s="34">
        <v>6100</v>
      </c>
      <c r="F31" s="17">
        <f>D31/E31*C31</f>
        <v>1280.8842295081965</v>
      </c>
      <c r="G31" s="18">
        <f>F31/$F$499</f>
        <v>7.836893112713119E-05</v>
      </c>
      <c r="H31" s="19">
        <f>$B$509*G31</f>
        <v>7333.664611386837</v>
      </c>
      <c r="I31" s="20">
        <f>D31/E31</f>
        <v>21.348070491803277</v>
      </c>
      <c r="J31" s="20">
        <f>(I31-10)*C31</f>
        <v>680.8842295081967</v>
      </c>
      <c r="K31" s="20">
        <f>IF(J31&gt;0,J31,0)</f>
        <v>680.8842295081967</v>
      </c>
      <c r="L31" s="20">
        <f>K31/$K$499</f>
        <v>0.0001809015109996185</v>
      </c>
      <c r="M31" s="21">
        <f>$F$509*L31</f>
        <v>3349.1911367795797</v>
      </c>
      <c r="N31" s="21">
        <f t="shared" si="0"/>
        <v>10682.855748166417</v>
      </c>
      <c r="O31" s="21">
        <v>10284.72</v>
      </c>
      <c r="AD31" s="38" t="e">
        <f>#REF!-O31</f>
        <v>#REF!</v>
      </c>
      <c r="AE31" s="68" t="e">
        <f>AD31/#REF!</f>
        <v>#REF!</v>
      </c>
      <c r="AF31" s="69">
        <v>65863.66597609963</v>
      </c>
      <c r="AG31" s="70" t="e">
        <f>#REF!-AF31</f>
        <v>#REF!</v>
      </c>
      <c r="AH31" s="68" t="e">
        <f>AG31/#REF!</f>
        <v>#REF!</v>
      </c>
      <c r="AI31" s="38" t="e">
        <f>#REF!-#REF!</f>
        <v>#REF!</v>
      </c>
      <c r="AJ31" s="68" t="e">
        <f>AI31/#REF!</f>
        <v>#REF!</v>
      </c>
      <c r="AK31" s="38" t="e">
        <f>#REF!-#REF!</f>
        <v>#REF!</v>
      </c>
      <c r="AL31" s="76" t="e">
        <f>AK31/#REF!</f>
        <v>#REF!</v>
      </c>
    </row>
    <row r="32" spans="1:38" s="39" customFormat="1" ht="12.75">
      <c r="A32" s="15" t="s">
        <v>538</v>
      </c>
      <c r="B32" s="15" t="s">
        <v>539</v>
      </c>
      <c r="C32" s="32">
        <v>31395</v>
      </c>
      <c r="D32" s="44">
        <v>42365665</v>
      </c>
      <c r="E32" s="34">
        <v>2377800</v>
      </c>
      <c r="F32" s="17">
        <f>D32/E32*C32</f>
        <v>559370.0280406257</v>
      </c>
      <c r="G32" s="18">
        <f>F32/$F$499</f>
        <v>0.034224194655694075</v>
      </c>
      <c r="H32" s="19">
        <f>$B$509*G32</f>
        <v>3202656.4812083584</v>
      </c>
      <c r="I32" s="20">
        <f>D32/E32</f>
        <v>17.81716923206325</v>
      </c>
      <c r="J32" s="20">
        <f>(I32-10)*C32</f>
        <v>245420.02804062574</v>
      </c>
      <c r="K32" s="20">
        <f>IF(J32&gt;0,J32,0)</f>
        <v>245420.02804062574</v>
      </c>
      <c r="L32" s="20">
        <f>K32/$K$499</f>
        <v>0.0652047029113684</v>
      </c>
      <c r="M32" s="21">
        <f>$F$509*L32</f>
        <v>1207192.8634557466</v>
      </c>
      <c r="N32" s="21">
        <f t="shared" si="0"/>
        <v>4409849.344664105</v>
      </c>
      <c r="O32" s="21">
        <v>4852999.09</v>
      </c>
      <c r="AD32" s="38" t="e">
        <f>#REF!-O32</f>
        <v>#REF!</v>
      </c>
      <c r="AE32" s="68" t="e">
        <f>AD32/#REF!</f>
        <v>#REF!</v>
      </c>
      <c r="AF32" s="69">
        <v>1510780.6091263383</v>
      </c>
      <c r="AG32" s="70" t="e">
        <f>#REF!-AF32</f>
        <v>#REF!</v>
      </c>
      <c r="AH32" s="68" t="e">
        <f>AG32/#REF!</f>
        <v>#REF!</v>
      </c>
      <c r="AI32" s="38" t="e">
        <f>#REF!-#REF!</f>
        <v>#REF!</v>
      </c>
      <c r="AJ32" s="68" t="e">
        <f>AI32/#REF!</f>
        <v>#REF!</v>
      </c>
      <c r="AK32" s="38" t="e">
        <f>#REF!-#REF!</f>
        <v>#REF!</v>
      </c>
      <c r="AL32" s="76" t="e">
        <f>AK32/#REF!</f>
        <v>#REF!</v>
      </c>
    </row>
    <row r="33" spans="1:38" s="39" customFormat="1" ht="12.75">
      <c r="A33" s="15" t="s">
        <v>262</v>
      </c>
      <c r="B33" s="15" t="s">
        <v>263</v>
      </c>
      <c r="C33" s="32">
        <v>5097</v>
      </c>
      <c r="D33" s="44">
        <v>12008846.73</v>
      </c>
      <c r="E33" s="40">
        <v>1474600</v>
      </c>
      <c r="F33" s="17">
        <f>D33/E33*C33</f>
        <v>41508.94600760206</v>
      </c>
      <c r="G33" s="18">
        <f>F33/$F$499</f>
        <v>0.002539661005958819</v>
      </c>
      <c r="H33" s="19">
        <f>$B$509*G33</f>
        <v>237658.23747303014</v>
      </c>
      <c r="I33" s="20">
        <f>D33/E33</f>
        <v>8.143799491387496</v>
      </c>
      <c r="J33" s="20">
        <f>(I33-10)*C33</f>
        <v>-9461.053992397936</v>
      </c>
      <c r="K33" s="20">
        <f>IF(J33&gt;0,J33,0)</f>
        <v>0</v>
      </c>
      <c r="L33" s="20">
        <f>K33/$K$499</f>
        <v>0</v>
      </c>
      <c r="M33" s="21">
        <f>$F$509*L33</f>
        <v>0</v>
      </c>
      <c r="N33" s="21">
        <f t="shared" si="0"/>
        <v>237658.23747303014</v>
      </c>
      <c r="O33" s="21">
        <v>264895.02</v>
      </c>
      <c r="AD33" s="38" t="e">
        <f>#REF!-O33</f>
        <v>#REF!</v>
      </c>
      <c r="AE33" s="68" t="e">
        <f>AD33/#REF!</f>
        <v>#REF!</v>
      </c>
      <c r="AF33" s="69">
        <v>22472.68216016865</v>
      </c>
      <c r="AG33" s="70" t="e">
        <f>#REF!-AF33</f>
        <v>#REF!</v>
      </c>
      <c r="AH33" s="68" t="e">
        <f>AG33/#REF!</f>
        <v>#REF!</v>
      </c>
      <c r="AI33" s="38" t="e">
        <f>#REF!-#REF!</f>
        <v>#REF!</v>
      </c>
      <c r="AJ33" s="68" t="e">
        <f>AI33/#REF!</f>
        <v>#REF!</v>
      </c>
      <c r="AK33" s="38" t="e">
        <f>#REF!-#REF!</f>
        <v>#REF!</v>
      </c>
      <c r="AL33" s="76" t="e">
        <f>AK33/#REF!</f>
        <v>#REF!</v>
      </c>
    </row>
    <row r="34" spans="1:38" s="39" customFormat="1" ht="12.75">
      <c r="A34" s="15" t="s">
        <v>837</v>
      </c>
      <c r="B34" s="15" t="s">
        <v>838</v>
      </c>
      <c r="C34" s="32">
        <v>250</v>
      </c>
      <c r="D34" s="44">
        <v>205720.6</v>
      </c>
      <c r="E34" s="34">
        <v>13050</v>
      </c>
      <c r="F34" s="17">
        <f>D34/E34*C34</f>
        <v>3941.0076628352494</v>
      </c>
      <c r="G34" s="18">
        <f>F34/$F$499</f>
        <v>0.0002411244911796734</v>
      </c>
      <c r="H34" s="19">
        <f>$B$509*G34</f>
        <v>22564.122318249116</v>
      </c>
      <c r="I34" s="20">
        <f>D34/E34</f>
        <v>15.764030651340997</v>
      </c>
      <c r="J34" s="20">
        <f>(I34-10)*C34</f>
        <v>1441.0076628352492</v>
      </c>
      <c r="K34" s="20">
        <f>IF(J34&gt;0,J34,0)</f>
        <v>1441.0076628352492</v>
      </c>
      <c r="L34" s="20">
        <f>K34/$K$499</f>
        <v>0.0003828557811615275</v>
      </c>
      <c r="M34" s="21">
        <f>$F$509*L34</f>
        <v>7088.150794570833</v>
      </c>
      <c r="N34" s="21">
        <f t="shared" si="0"/>
        <v>29652.27311281995</v>
      </c>
      <c r="O34" s="21">
        <v>32025.18</v>
      </c>
      <c r="AD34" s="38" t="e">
        <f>#REF!-O34</f>
        <v>#REF!</v>
      </c>
      <c r="AE34" s="68" t="e">
        <f>AD34/#REF!</f>
        <v>#REF!</v>
      </c>
      <c r="AF34" s="69">
        <v>32827.04826531418</v>
      </c>
      <c r="AG34" s="70" t="e">
        <f>#REF!-AF34</f>
        <v>#REF!</v>
      </c>
      <c r="AH34" s="68" t="e">
        <f>AG34/#REF!</f>
        <v>#REF!</v>
      </c>
      <c r="AI34" s="38" t="e">
        <f>#REF!-#REF!</f>
        <v>#REF!</v>
      </c>
      <c r="AJ34" s="68" t="e">
        <f>AI34/#REF!</f>
        <v>#REF!</v>
      </c>
      <c r="AK34" s="38" t="e">
        <f>#REF!-#REF!</f>
        <v>#REF!</v>
      </c>
      <c r="AL34" s="76" t="e">
        <f>AK34/#REF!</f>
        <v>#REF!</v>
      </c>
    </row>
    <row r="35" spans="1:38" s="39" customFormat="1" ht="12.75">
      <c r="A35" s="15" t="s">
        <v>695</v>
      </c>
      <c r="B35" s="15" t="s">
        <v>696</v>
      </c>
      <c r="C35" s="32">
        <v>9090</v>
      </c>
      <c r="D35" s="44">
        <v>14973138.32</v>
      </c>
      <c r="E35" s="34">
        <v>980350</v>
      </c>
      <c r="F35" s="17">
        <f>D35/E35*C35</f>
        <v>138833.91373366656</v>
      </c>
      <c r="G35" s="18">
        <f>F35/$F$499</f>
        <v>0.008494339435876522</v>
      </c>
      <c r="H35" s="19">
        <f>$B$509*G35</f>
        <v>794889.4494546576</v>
      </c>
      <c r="I35" s="20">
        <f>D35/E35</f>
        <v>15.27325783648697</v>
      </c>
      <c r="J35" s="20">
        <f>(I35-10)*C35</f>
        <v>47933.91373366655</v>
      </c>
      <c r="K35" s="20">
        <f>IF(J35&gt;0,J35,0)</f>
        <v>47933.91373366655</v>
      </c>
      <c r="L35" s="20">
        <f>K35/$K$499</f>
        <v>0.01273537709752647</v>
      </c>
      <c r="M35" s="21">
        <f>$F$509*L35</f>
        <v>235781.4031673359</v>
      </c>
      <c r="N35" s="21">
        <f t="shared" si="0"/>
        <v>1030670.8526219935</v>
      </c>
      <c r="O35" s="21">
        <v>1132656.47</v>
      </c>
      <c r="AD35" s="38" t="e">
        <f>#REF!-O35</f>
        <v>#REF!</v>
      </c>
      <c r="AE35" s="68" t="e">
        <f>AD35/#REF!</f>
        <v>#REF!</v>
      </c>
      <c r="AF35" s="69">
        <v>32006.468231302428</v>
      </c>
      <c r="AG35" s="70" t="e">
        <f>#REF!-AF35</f>
        <v>#REF!</v>
      </c>
      <c r="AH35" s="68" t="e">
        <f>AG35/#REF!</f>
        <v>#REF!</v>
      </c>
      <c r="AI35" s="38" t="e">
        <f>#REF!-#REF!</f>
        <v>#REF!</v>
      </c>
      <c r="AJ35" s="68" t="e">
        <f>AI35/#REF!</f>
        <v>#REF!</v>
      </c>
      <c r="AK35" s="38" t="e">
        <f>#REF!-#REF!</f>
        <v>#REF!</v>
      </c>
      <c r="AL35" s="76" t="e">
        <f>AK35/#REF!</f>
        <v>#REF!</v>
      </c>
    </row>
    <row r="36" spans="1:38" s="39" customFormat="1" ht="12.75">
      <c r="A36" s="15" t="s">
        <v>839</v>
      </c>
      <c r="B36" s="15" t="s">
        <v>840</v>
      </c>
      <c r="C36" s="32">
        <v>612</v>
      </c>
      <c r="D36" s="44">
        <v>810148</v>
      </c>
      <c r="E36" s="34">
        <v>65650</v>
      </c>
      <c r="F36" s="17">
        <f>D36/E36*C36</f>
        <v>7552.331698400609</v>
      </c>
      <c r="G36" s="18">
        <f>F36/$F$499</f>
        <v>0.0004620777967954672</v>
      </c>
      <c r="H36" s="19">
        <f>$B$509*G36</f>
        <v>43240.65082078612</v>
      </c>
      <c r="I36" s="20">
        <f>D36/E36</f>
        <v>12.34041127189642</v>
      </c>
      <c r="J36" s="20">
        <f>(I36-10)*C36</f>
        <v>1432.3316984006087</v>
      </c>
      <c r="K36" s="20">
        <f>IF(J36&gt;0,J36,0)</f>
        <v>1432.3316984006087</v>
      </c>
      <c r="L36" s="20">
        <f>K36/$K$499</f>
        <v>0.0003805506975546725</v>
      </c>
      <c r="M36" s="21">
        <f>$F$509*L36</f>
        <v>7045.474724354754</v>
      </c>
      <c r="N36" s="21">
        <f t="shared" si="0"/>
        <v>50286.12554514087</v>
      </c>
      <c r="O36" s="21">
        <v>52101.58</v>
      </c>
      <c r="AD36" s="38" t="e">
        <f>#REF!-O36</f>
        <v>#REF!</v>
      </c>
      <c r="AE36" s="68" t="e">
        <f>AD36/#REF!</f>
        <v>#REF!</v>
      </c>
      <c r="AF36" s="69">
        <v>46446.143934306754</v>
      </c>
      <c r="AG36" s="70" t="e">
        <f>#REF!-AF36</f>
        <v>#REF!</v>
      </c>
      <c r="AH36" s="68" t="e">
        <f>AG36/#REF!</f>
        <v>#REF!</v>
      </c>
      <c r="AI36" s="38" t="e">
        <f>#REF!-#REF!</f>
        <v>#REF!</v>
      </c>
      <c r="AJ36" s="68" t="e">
        <f>AI36/#REF!</f>
        <v>#REF!</v>
      </c>
      <c r="AK36" s="38" t="e">
        <f>#REF!-#REF!</f>
        <v>#REF!</v>
      </c>
      <c r="AL36" s="76" t="e">
        <f>AK36/#REF!</f>
        <v>#REF!</v>
      </c>
    </row>
    <row r="37" spans="1:38" s="39" customFormat="1" ht="12.75">
      <c r="A37" s="15" t="s">
        <v>659</v>
      </c>
      <c r="B37" s="15" t="s">
        <v>660</v>
      </c>
      <c r="C37" s="32">
        <v>87</v>
      </c>
      <c r="D37" s="44">
        <v>407079.79</v>
      </c>
      <c r="E37" s="34">
        <v>76400</v>
      </c>
      <c r="F37" s="17">
        <f>D37/E37*C37</f>
        <v>463.55944672774865</v>
      </c>
      <c r="G37" s="18">
        <f>F37/$F$499</f>
        <v>2.836217162880254E-05</v>
      </c>
      <c r="H37" s="19">
        <f>$B$509*G37</f>
        <v>2654.0958436553206</v>
      </c>
      <c r="I37" s="20">
        <f>D37/E37</f>
        <v>5.3282695026178</v>
      </c>
      <c r="J37" s="20">
        <f>(I37-10)*C37</f>
        <v>-406.44055327225135</v>
      </c>
      <c r="K37" s="20">
        <f>IF(J37&gt;0,J37,0)</f>
        <v>0</v>
      </c>
      <c r="L37" s="20">
        <f>K37/$K$499</f>
        <v>0</v>
      </c>
      <c r="M37" s="21">
        <f>$F$509*L37</f>
        <v>0</v>
      </c>
      <c r="N37" s="21">
        <f t="shared" si="0"/>
        <v>2654.0958436553206</v>
      </c>
      <c r="O37" s="21">
        <v>2748.28</v>
      </c>
      <c r="AD37" s="38" t="e">
        <f>#REF!-O37</f>
        <v>#REF!</v>
      </c>
      <c r="AE37" s="68" t="e">
        <f>AD37/#REF!</f>
        <v>#REF!</v>
      </c>
      <c r="AF37" s="69">
        <v>50974.879162380086</v>
      </c>
      <c r="AG37" s="70" t="e">
        <f>#REF!-AF37</f>
        <v>#REF!</v>
      </c>
      <c r="AH37" s="68" t="e">
        <f>AG37/#REF!</f>
        <v>#REF!</v>
      </c>
      <c r="AI37" s="38" t="e">
        <f>#REF!-#REF!</f>
        <v>#REF!</v>
      </c>
      <c r="AJ37" s="68" t="e">
        <f>AI37/#REF!</f>
        <v>#REF!</v>
      </c>
      <c r="AK37" s="38" t="e">
        <f>#REF!-#REF!</f>
        <v>#REF!</v>
      </c>
      <c r="AL37" s="76" t="e">
        <f>AK37/#REF!</f>
        <v>#REF!</v>
      </c>
    </row>
    <row r="38" spans="1:38" s="39" customFormat="1" ht="12.75">
      <c r="A38" s="15" t="s">
        <v>841</v>
      </c>
      <c r="B38" s="15" t="s">
        <v>842</v>
      </c>
      <c r="C38" s="32">
        <v>30</v>
      </c>
      <c r="D38" s="44">
        <v>106669.2</v>
      </c>
      <c r="E38" s="34">
        <v>40500</v>
      </c>
      <c r="F38" s="17">
        <f>D38/E38*C38</f>
        <v>79.01422222222222</v>
      </c>
      <c r="G38" s="18">
        <f>F38/$F$499</f>
        <v>4.834363634701575E-06</v>
      </c>
      <c r="H38" s="19">
        <f>$B$509*G38</f>
        <v>452.39358246283916</v>
      </c>
      <c r="I38" s="20">
        <f>D38/E38</f>
        <v>2.6338074074074074</v>
      </c>
      <c r="J38" s="20">
        <f>(I38-10)*C38</f>
        <v>-220.98577777777777</v>
      </c>
      <c r="K38" s="20">
        <f>IF(J38&gt;0,J38,0)</f>
        <v>0</v>
      </c>
      <c r="L38" s="20">
        <f>K38/$K$499</f>
        <v>0</v>
      </c>
      <c r="M38" s="21">
        <f>$F$509*L38</f>
        <v>0</v>
      </c>
      <c r="N38" s="21">
        <f t="shared" si="0"/>
        <v>452.39358246283916</v>
      </c>
      <c r="O38" s="21">
        <v>555.09</v>
      </c>
      <c r="AD38" s="38" t="e">
        <f>#REF!-O38</f>
        <v>#REF!</v>
      </c>
      <c r="AE38" s="68" t="e">
        <f>AD38/#REF!</f>
        <v>#REF!</v>
      </c>
      <c r="AF38" s="69">
        <v>12737.596922818111</v>
      </c>
      <c r="AG38" s="70" t="e">
        <f>#REF!-AF38</f>
        <v>#REF!</v>
      </c>
      <c r="AH38" s="68" t="e">
        <f>AG38/#REF!</f>
        <v>#REF!</v>
      </c>
      <c r="AI38" s="38" t="e">
        <f>#REF!-#REF!</f>
        <v>#REF!</v>
      </c>
      <c r="AJ38" s="68" t="e">
        <f>AI38/#REF!</f>
        <v>#REF!</v>
      </c>
      <c r="AK38" s="38" t="e">
        <f>#REF!-#REF!</f>
        <v>#REF!</v>
      </c>
      <c r="AL38" s="76" t="e">
        <f>AK38/#REF!</f>
        <v>#REF!</v>
      </c>
    </row>
    <row r="39" spans="1:38" s="39" customFormat="1" ht="12.75">
      <c r="A39" s="15" t="s">
        <v>779</v>
      </c>
      <c r="B39" s="15" t="s">
        <v>780</v>
      </c>
      <c r="C39" s="32">
        <v>6758</v>
      </c>
      <c r="D39" s="44">
        <v>12955464.75</v>
      </c>
      <c r="E39" s="34">
        <v>861600</v>
      </c>
      <c r="F39" s="17">
        <f>D39/E39*C39</f>
        <v>101616.79524199164</v>
      </c>
      <c r="G39" s="18">
        <f>F39/$F$499</f>
        <v>0.006217267294123145</v>
      </c>
      <c r="H39" s="19">
        <f>$B$509*G39</f>
        <v>581803.942948747</v>
      </c>
      <c r="I39" s="20">
        <f>D39/E39</f>
        <v>15.03651897632312</v>
      </c>
      <c r="J39" s="20">
        <f>(I39-10)*C39</f>
        <v>34036.79524199164</v>
      </c>
      <c r="K39" s="20">
        <f>IF(J39&gt;0,J39,0)</f>
        <v>34036.79524199164</v>
      </c>
      <c r="L39" s="20">
        <f>K39/$K$499</f>
        <v>0.009043105159460578</v>
      </c>
      <c r="M39" s="21">
        <f>$F$509*L39</f>
        <v>167423.0772406037</v>
      </c>
      <c r="N39" s="21">
        <f t="shared" si="0"/>
        <v>749227.0201893507</v>
      </c>
      <c r="O39" s="21">
        <v>949407.91</v>
      </c>
      <c r="AD39" s="38" t="e">
        <f>#REF!-O39</f>
        <v>#REF!</v>
      </c>
      <c r="AE39" s="68" t="e">
        <f>AD39/#REF!</f>
        <v>#REF!</v>
      </c>
      <c r="AF39" s="69">
        <v>15633.616135192266</v>
      </c>
      <c r="AG39" s="70" t="e">
        <f>#REF!-AF39</f>
        <v>#REF!</v>
      </c>
      <c r="AH39" s="68" t="e">
        <f>AG39/#REF!</f>
        <v>#REF!</v>
      </c>
      <c r="AI39" s="38" t="e">
        <f>#REF!-#REF!</f>
        <v>#REF!</v>
      </c>
      <c r="AJ39" s="68" t="e">
        <f>AI39/#REF!</f>
        <v>#REF!</v>
      </c>
      <c r="AK39" s="38" t="e">
        <f>#REF!-#REF!</f>
        <v>#REF!</v>
      </c>
      <c r="AL39" s="76" t="e">
        <f>AK39/#REF!</f>
        <v>#REF!</v>
      </c>
    </row>
    <row r="40" spans="1:38" s="39" customFormat="1" ht="12.75">
      <c r="A40" s="15" t="s">
        <v>336</v>
      </c>
      <c r="B40" s="15" t="s">
        <v>337</v>
      </c>
      <c r="C40" s="32">
        <v>3195</v>
      </c>
      <c r="D40" s="44">
        <v>5264629.17</v>
      </c>
      <c r="E40" s="34">
        <v>593000</v>
      </c>
      <c r="F40" s="17">
        <f>D40/E40*C40</f>
        <v>28365.076219477232</v>
      </c>
      <c r="G40" s="18">
        <f>F40/$F$499</f>
        <v>0.0017354735529170734</v>
      </c>
      <c r="H40" s="19">
        <f>$B$509*G40</f>
        <v>162403.4013986893</v>
      </c>
      <c r="I40" s="20">
        <f>D40/E40</f>
        <v>8.877958128161888</v>
      </c>
      <c r="J40" s="20">
        <f>(I40-10)*C40</f>
        <v>-3584.9237805227685</v>
      </c>
      <c r="K40" s="20">
        <f>IF(J40&gt;0,J40,0)</f>
        <v>0</v>
      </c>
      <c r="L40" s="20">
        <f>K40/$K$499</f>
        <v>0</v>
      </c>
      <c r="M40" s="21">
        <f>$F$509*L40</f>
        <v>0</v>
      </c>
      <c r="N40" s="21">
        <f t="shared" si="0"/>
        <v>162403.4013986893</v>
      </c>
      <c r="O40" s="21">
        <v>169702.5</v>
      </c>
      <c r="AD40" s="38" t="e">
        <f>#REF!-O40</f>
        <v>#REF!</v>
      </c>
      <c r="AE40" s="68" t="e">
        <f>AD40/#REF!</f>
        <v>#REF!</v>
      </c>
      <c r="AF40" s="69">
        <v>115378.6472763166</v>
      </c>
      <c r="AG40" s="70" t="e">
        <f>#REF!-AF40</f>
        <v>#REF!</v>
      </c>
      <c r="AH40" s="68" t="e">
        <f>AG40/#REF!</f>
        <v>#REF!</v>
      </c>
      <c r="AI40" s="38" t="e">
        <f>#REF!-#REF!</f>
        <v>#REF!</v>
      </c>
      <c r="AJ40" s="68" t="e">
        <f>AI40/#REF!</f>
        <v>#REF!</v>
      </c>
      <c r="AK40" s="38" t="e">
        <f>#REF!-#REF!</f>
        <v>#REF!</v>
      </c>
      <c r="AL40" s="76" t="e">
        <f>AK40/#REF!</f>
        <v>#REF!</v>
      </c>
    </row>
    <row r="41" spans="1:38" s="39" customFormat="1" ht="12.75">
      <c r="A41" s="15" t="s">
        <v>781</v>
      </c>
      <c r="B41" s="15" t="s">
        <v>782</v>
      </c>
      <c r="C41" s="32">
        <v>872</v>
      </c>
      <c r="D41" s="44">
        <v>617391.56</v>
      </c>
      <c r="E41" s="34">
        <v>63450</v>
      </c>
      <c r="F41" s="17">
        <f>D41/E41*C41</f>
        <v>8484.876915996849</v>
      </c>
      <c r="G41" s="18">
        <f>F41/$F$499</f>
        <v>0.0005191341413480079</v>
      </c>
      <c r="H41" s="19">
        <f>$B$509*G41</f>
        <v>48579.910765792585</v>
      </c>
      <c r="I41" s="20">
        <f>D41/E41</f>
        <v>9.730363435776203</v>
      </c>
      <c r="J41" s="20">
        <f>(I41-10)*C41</f>
        <v>-235.12308400315078</v>
      </c>
      <c r="K41" s="20">
        <f>IF(J41&gt;0,J41,0)</f>
        <v>0</v>
      </c>
      <c r="L41" s="20">
        <f>K41/$K$499</f>
        <v>0</v>
      </c>
      <c r="M41" s="21">
        <f>$F$509*L41</f>
        <v>0</v>
      </c>
      <c r="N41" s="21">
        <f t="shared" si="0"/>
        <v>48579.910765792585</v>
      </c>
      <c r="O41" s="21">
        <v>54487.56</v>
      </c>
      <c r="AD41" s="38" t="e">
        <f>#REF!-O41</f>
        <v>#REF!</v>
      </c>
      <c r="AE41" s="68" t="e">
        <f>AD41/#REF!</f>
        <v>#REF!</v>
      </c>
      <c r="AF41" s="69">
        <v>178598.48992047922</v>
      </c>
      <c r="AG41" s="70" t="e">
        <f>#REF!-AF41</f>
        <v>#REF!</v>
      </c>
      <c r="AH41" s="68" t="e">
        <f>AG41/#REF!</f>
        <v>#REF!</v>
      </c>
      <c r="AI41" s="38" t="e">
        <f>#REF!-#REF!</f>
        <v>#REF!</v>
      </c>
      <c r="AJ41" s="68" t="e">
        <f>AI41/#REF!</f>
        <v>#REF!</v>
      </c>
      <c r="AK41" s="38" t="e">
        <f>#REF!-#REF!</f>
        <v>#REF!</v>
      </c>
      <c r="AL41" s="76" t="e">
        <f>AK41/#REF!</f>
        <v>#REF!</v>
      </c>
    </row>
    <row r="42" spans="1:38" s="39" customFormat="1" ht="12.75">
      <c r="A42" s="15" t="s">
        <v>338</v>
      </c>
      <c r="B42" s="15" t="s">
        <v>339</v>
      </c>
      <c r="C42" s="32">
        <v>2646</v>
      </c>
      <c r="D42" s="44">
        <v>1394057.23</v>
      </c>
      <c r="E42" s="34">
        <v>155200</v>
      </c>
      <c r="F42" s="17">
        <f>D42/E42*C42</f>
        <v>23767.238599097942</v>
      </c>
      <c r="G42" s="18">
        <f>F42/$F$499</f>
        <v>0.0014541619312230603</v>
      </c>
      <c r="H42" s="19">
        <f>$B$509*G42</f>
        <v>136078.61866760263</v>
      </c>
      <c r="I42" s="20">
        <f>D42/E42</f>
        <v>8.982327512886599</v>
      </c>
      <c r="J42" s="20">
        <f>(I42-10)*C42</f>
        <v>-2692.76140090206</v>
      </c>
      <c r="K42" s="20">
        <f>IF(J42&gt;0,J42,0)</f>
        <v>0</v>
      </c>
      <c r="L42" s="20">
        <f>K42/$K$499</f>
        <v>0</v>
      </c>
      <c r="M42" s="21">
        <f>$F$509*L42</f>
        <v>0</v>
      </c>
      <c r="N42" s="21">
        <f t="shared" si="0"/>
        <v>136078.61866760263</v>
      </c>
      <c r="O42" s="21">
        <v>199578.64</v>
      </c>
      <c r="AD42" s="38" t="e">
        <f>#REF!-O42</f>
        <v>#REF!</v>
      </c>
      <c r="AE42" s="68" t="e">
        <f>AD42/#REF!</f>
        <v>#REF!</v>
      </c>
      <c r="AF42" s="69">
        <v>658426.3123771404</v>
      </c>
      <c r="AG42" s="70" t="e">
        <f>#REF!-AF42</f>
        <v>#REF!</v>
      </c>
      <c r="AH42" s="68" t="e">
        <f>AG42/#REF!</f>
        <v>#REF!</v>
      </c>
      <c r="AI42" s="38" t="e">
        <f>#REF!-#REF!</f>
        <v>#REF!</v>
      </c>
      <c r="AJ42" s="68" t="e">
        <f>AI42/#REF!</f>
        <v>#REF!</v>
      </c>
      <c r="AK42" s="38" t="e">
        <f>#REF!-#REF!</f>
        <v>#REF!</v>
      </c>
      <c r="AL42" s="76" t="e">
        <f>AK42/#REF!</f>
        <v>#REF!</v>
      </c>
    </row>
    <row r="43" spans="1:38" s="39" customFormat="1" ht="12.75">
      <c r="A43" s="15" t="s">
        <v>927</v>
      </c>
      <c r="B43" s="15" t="s">
        <v>928</v>
      </c>
      <c r="C43" s="32">
        <v>7337</v>
      </c>
      <c r="D43" s="44">
        <v>6930114</v>
      </c>
      <c r="E43" s="34">
        <v>609150</v>
      </c>
      <c r="F43" s="17">
        <f>D43/E43*C43</f>
        <v>83470.81411475006</v>
      </c>
      <c r="G43" s="18">
        <f>F43/$F$499</f>
        <v>0.005107033353823143</v>
      </c>
      <c r="H43" s="19">
        <f>$B$509*G43</f>
        <v>477909.66697437526</v>
      </c>
      <c r="I43" s="20">
        <f>D43/E43</f>
        <v>11.376695395222852</v>
      </c>
      <c r="J43" s="20">
        <f>(I43-10)*C43</f>
        <v>10100.814114750061</v>
      </c>
      <c r="K43" s="20">
        <f>IF(J43&gt;0,J43,0)</f>
        <v>10100.814114750061</v>
      </c>
      <c r="L43" s="20">
        <f>K43/$K$499</f>
        <v>0.002683646435759551</v>
      </c>
      <c r="M43" s="21">
        <f>$F$509*L43</f>
        <v>49684.7417538428</v>
      </c>
      <c r="N43" s="21">
        <f t="shared" si="0"/>
        <v>527594.408728218</v>
      </c>
      <c r="O43" s="21">
        <v>630071.27</v>
      </c>
      <c r="AD43" s="38" t="e">
        <f>#REF!-O43</f>
        <v>#REF!</v>
      </c>
      <c r="AE43" s="68" t="e">
        <f>AD43/#REF!</f>
        <v>#REF!</v>
      </c>
      <c r="AF43" s="69">
        <v>540864.134761121</v>
      </c>
      <c r="AG43" s="70" t="e">
        <f>#REF!-AF43</f>
        <v>#REF!</v>
      </c>
      <c r="AH43" s="68" t="e">
        <f>AG43/#REF!</f>
        <v>#REF!</v>
      </c>
      <c r="AI43" s="38" t="e">
        <f>#REF!-#REF!</f>
        <v>#REF!</v>
      </c>
      <c r="AJ43" s="68" t="e">
        <f>AI43/#REF!</f>
        <v>#REF!</v>
      </c>
      <c r="AK43" s="38" t="e">
        <f>#REF!-#REF!</f>
        <v>#REF!</v>
      </c>
      <c r="AL43" s="76" t="e">
        <f>AK43/#REF!</f>
        <v>#REF!</v>
      </c>
    </row>
    <row r="44" spans="1:38" s="39" customFormat="1" ht="12.75">
      <c r="A44" s="15" t="s">
        <v>466</v>
      </c>
      <c r="B44" s="15" t="s">
        <v>467</v>
      </c>
      <c r="C44" s="32">
        <v>2539</v>
      </c>
      <c r="D44" s="44">
        <v>3841733.64</v>
      </c>
      <c r="E44" s="34">
        <v>435200</v>
      </c>
      <c r="F44" s="17">
        <f>D44/E44*C44</f>
        <v>22413.055404319854</v>
      </c>
      <c r="G44" s="18">
        <f>F44/$F$499</f>
        <v>0.0013713083156657586</v>
      </c>
      <c r="H44" s="19">
        <f>$B$509*G44</f>
        <v>128325.28300767965</v>
      </c>
      <c r="I44" s="20">
        <f>D44/E44</f>
        <v>8.827512959558824</v>
      </c>
      <c r="J44" s="20">
        <f>(I44-10)*C44</f>
        <v>-2976.944595680146</v>
      </c>
      <c r="K44" s="20">
        <f>IF(J44&gt;0,J44,0)</f>
        <v>0</v>
      </c>
      <c r="L44" s="20">
        <f>K44/$K$499</f>
        <v>0</v>
      </c>
      <c r="M44" s="21">
        <f>$F$509*L44</f>
        <v>0</v>
      </c>
      <c r="N44" s="21">
        <f t="shared" si="0"/>
        <v>128325.28300767965</v>
      </c>
      <c r="O44" s="21">
        <v>185709.2</v>
      </c>
      <c r="AD44" s="38" t="e">
        <f>#REF!-O44</f>
        <v>#REF!</v>
      </c>
      <c r="AE44" s="68" t="e">
        <f>AD44/#REF!</f>
        <v>#REF!</v>
      </c>
      <c r="AF44" s="69">
        <v>132206.25570296892</v>
      </c>
      <c r="AG44" s="70" t="e">
        <f>#REF!-AF44</f>
        <v>#REF!</v>
      </c>
      <c r="AH44" s="68" t="e">
        <f>AG44/#REF!</f>
        <v>#REF!</v>
      </c>
      <c r="AI44" s="38" t="e">
        <f>#REF!-#REF!</f>
        <v>#REF!</v>
      </c>
      <c r="AJ44" s="68" t="e">
        <f>AI44/#REF!</f>
        <v>#REF!</v>
      </c>
      <c r="AK44" s="38" t="e">
        <f>#REF!-#REF!</f>
        <v>#REF!</v>
      </c>
      <c r="AL44" s="76" t="e">
        <f>AK44/#REF!</f>
        <v>#REF!</v>
      </c>
    </row>
    <row r="45" spans="1:38" s="39" customFormat="1" ht="12.75">
      <c r="A45" s="15" t="s">
        <v>929</v>
      </c>
      <c r="B45" s="15" t="s">
        <v>930</v>
      </c>
      <c r="C45" s="32">
        <v>21632</v>
      </c>
      <c r="D45" s="44">
        <v>33227617.590000004</v>
      </c>
      <c r="E45" s="34">
        <v>2537550</v>
      </c>
      <c r="F45" s="17">
        <f>D45/E45*C45</f>
        <v>283257.40328540525</v>
      </c>
      <c r="G45" s="18">
        <f>F45/$F$499</f>
        <v>0.01733066846942696</v>
      </c>
      <c r="H45" s="19">
        <f>$B$509*G45</f>
        <v>1621781.8492348087</v>
      </c>
      <c r="I45" s="20">
        <f>D45/E45</f>
        <v>13.094369604539814</v>
      </c>
      <c r="J45" s="20">
        <f>(I45-10)*C45</f>
        <v>66937.40328540526</v>
      </c>
      <c r="K45" s="20">
        <f>IF(J45&gt;0,J45,0)</f>
        <v>66937.40328540526</v>
      </c>
      <c r="L45" s="20">
        <f>K45/$K$499</f>
        <v>0.017784341114005592</v>
      </c>
      <c r="M45" s="21">
        <f>$F$509*L45</f>
        <v>329257.3804572468</v>
      </c>
      <c r="N45" s="21">
        <f t="shared" si="0"/>
        <v>1951039.2296920554</v>
      </c>
      <c r="O45" s="21">
        <v>1877594.01</v>
      </c>
      <c r="AD45" s="38" t="e">
        <f>#REF!-O45</f>
        <v>#REF!</v>
      </c>
      <c r="AE45" s="68" t="e">
        <f>AD45/#REF!</f>
        <v>#REF!</v>
      </c>
      <c r="AF45" s="69">
        <v>646.2473129267456</v>
      </c>
      <c r="AG45" s="70" t="e">
        <f>#REF!-AF45</f>
        <v>#REF!</v>
      </c>
      <c r="AH45" s="68" t="e">
        <f>AG45/#REF!</f>
        <v>#REF!</v>
      </c>
      <c r="AI45" s="38" t="e">
        <f>#REF!-#REF!</f>
        <v>#REF!</v>
      </c>
      <c r="AJ45" s="68" t="e">
        <f>AI45/#REF!</f>
        <v>#REF!</v>
      </c>
      <c r="AK45" s="38" t="e">
        <f>#REF!-#REF!</f>
        <v>#REF!</v>
      </c>
      <c r="AL45" s="76" t="e">
        <f>AK45/#REF!</f>
        <v>#REF!</v>
      </c>
    </row>
    <row r="46" spans="1:38" s="39" customFormat="1" ht="12.75">
      <c r="A46" s="15" t="s">
        <v>717</v>
      </c>
      <c r="B46" s="15" t="s">
        <v>718</v>
      </c>
      <c r="C46" s="32">
        <v>945</v>
      </c>
      <c r="D46" s="44">
        <v>900498.26</v>
      </c>
      <c r="E46" s="34">
        <v>51850</v>
      </c>
      <c r="F46" s="17">
        <f>D46/E46*C46</f>
        <v>16412.16693731919</v>
      </c>
      <c r="G46" s="18">
        <f>F46/$F$499</f>
        <v>0.0010041531863122348</v>
      </c>
      <c r="H46" s="19">
        <f>$B$509*G46</f>
        <v>93967.37432750213</v>
      </c>
      <c r="I46" s="20">
        <f>D46/E46</f>
        <v>17.367372420443587</v>
      </c>
      <c r="J46" s="20">
        <f>(I46-10)*C46</f>
        <v>6962.16693731919</v>
      </c>
      <c r="K46" s="20">
        <f>IF(J46&gt;0,J46,0)</f>
        <v>6962.16693731919</v>
      </c>
      <c r="L46" s="20">
        <f>K46/$K$499</f>
        <v>0.0018497513442224116</v>
      </c>
      <c r="M46" s="21">
        <f>$F$509*L46</f>
        <v>34246.09763115179</v>
      </c>
      <c r="N46" s="21">
        <f t="shared" si="0"/>
        <v>128213.47195865391</v>
      </c>
      <c r="O46" s="21">
        <v>165223.83</v>
      </c>
      <c r="AD46" s="38" t="e">
        <f>#REF!-O46</f>
        <v>#REF!</v>
      </c>
      <c r="AE46" s="68" t="e">
        <f>AD46/#REF!</f>
        <v>#REF!</v>
      </c>
      <c r="AF46" s="69">
        <v>0</v>
      </c>
      <c r="AG46" s="70" t="e">
        <f>#REF!-AF46</f>
        <v>#REF!</v>
      </c>
      <c r="AH46" s="68" t="e">
        <f>AG46/#REF!</f>
        <v>#REF!</v>
      </c>
      <c r="AI46" s="38" t="e">
        <f>#REF!-#REF!</f>
        <v>#REF!</v>
      </c>
      <c r="AJ46" s="68"/>
      <c r="AK46" s="38" t="e">
        <f>#REF!-#REF!</f>
        <v>#REF!</v>
      </c>
      <c r="AL46" s="76" t="e">
        <f>AK46/#REF!</f>
        <v>#REF!</v>
      </c>
    </row>
    <row r="47" spans="1:38" s="39" customFormat="1" ht="12.75">
      <c r="A47" s="15" t="s">
        <v>38</v>
      </c>
      <c r="B47" s="15" t="s">
        <v>39</v>
      </c>
      <c r="C47" s="32">
        <v>820</v>
      </c>
      <c r="D47" s="44">
        <v>440080.46</v>
      </c>
      <c r="E47" s="34">
        <v>28800</v>
      </c>
      <c r="F47" s="17">
        <f>D47/E47*C47</f>
        <v>12530.068652777778</v>
      </c>
      <c r="G47" s="18">
        <f>F47/$F$499</f>
        <v>0.0007666329748199023</v>
      </c>
      <c r="H47" s="19">
        <f>$B$509*G47</f>
        <v>71740.53590495542</v>
      </c>
      <c r="I47" s="20">
        <f>D47/E47</f>
        <v>15.280571527777779</v>
      </c>
      <c r="J47" s="20">
        <f>(I47-10)*C47</f>
        <v>4330.068652777779</v>
      </c>
      <c r="K47" s="20">
        <f>IF(J47&gt;0,J47,0)</f>
        <v>4330.068652777779</v>
      </c>
      <c r="L47" s="20">
        <f>K47/$K$499</f>
        <v>0.0011504392789143795</v>
      </c>
      <c r="M47" s="21">
        <f>$F$509*L47</f>
        <v>21299.109195120298</v>
      </c>
      <c r="N47" s="21">
        <f t="shared" si="0"/>
        <v>93039.64510007572</v>
      </c>
      <c r="O47" s="21">
        <v>80802.43</v>
      </c>
      <c r="AD47" s="38" t="e">
        <f>#REF!-O47</f>
        <v>#REF!</v>
      </c>
      <c r="AE47" s="68" t="e">
        <f>AD47/#REF!</f>
        <v>#REF!</v>
      </c>
      <c r="AF47" s="69">
        <v>75208.13504940542</v>
      </c>
      <c r="AG47" s="70" t="e">
        <f>#REF!-AF47</f>
        <v>#REF!</v>
      </c>
      <c r="AH47" s="68" t="e">
        <f>AG47/#REF!</f>
        <v>#REF!</v>
      </c>
      <c r="AI47" s="38" t="e">
        <f>#REF!-#REF!</f>
        <v>#REF!</v>
      </c>
      <c r="AJ47" s="68" t="e">
        <f>AI47/#REF!</f>
        <v>#REF!</v>
      </c>
      <c r="AK47" s="38" t="e">
        <f>#REF!-#REF!</f>
        <v>#REF!</v>
      </c>
      <c r="AL47" s="76" t="e">
        <f>AK47/#REF!</f>
        <v>#REF!</v>
      </c>
    </row>
    <row r="48" spans="1:38" s="39" customFormat="1" ht="12.75">
      <c r="A48" s="15" t="s">
        <v>264</v>
      </c>
      <c r="B48" s="15" t="s">
        <v>265</v>
      </c>
      <c r="C48" s="32">
        <v>2320</v>
      </c>
      <c r="D48" s="44">
        <v>4501488.99</v>
      </c>
      <c r="E48" s="40">
        <v>777350</v>
      </c>
      <c r="F48" s="17">
        <f>D48/E48*C48</f>
        <v>13434.68766553033</v>
      </c>
      <c r="G48" s="18">
        <f>F48/$F$499</f>
        <v>0.0008219806974895133</v>
      </c>
      <c r="H48" s="19">
        <f>$B$509*G48</f>
        <v>76919.90519358998</v>
      </c>
      <c r="I48" s="20">
        <f>D48/E48</f>
        <v>5.790813648935487</v>
      </c>
      <c r="J48" s="20">
        <f>(I48-10)*C48</f>
        <v>-9765.31233446967</v>
      </c>
      <c r="K48" s="20">
        <f>IF(J48&gt;0,J48,0)</f>
        <v>0</v>
      </c>
      <c r="L48" s="20">
        <f>K48/$K$499</f>
        <v>0</v>
      </c>
      <c r="M48" s="21">
        <f>$F$509*L48</f>
        <v>0</v>
      </c>
      <c r="N48" s="21">
        <f t="shared" si="0"/>
        <v>76919.90519358998</v>
      </c>
      <c r="O48" s="21">
        <v>94246.69</v>
      </c>
      <c r="AD48" s="38" t="e">
        <f>#REF!-O48</f>
        <v>#REF!</v>
      </c>
      <c r="AE48" s="68" t="e">
        <f>AD48/#REF!</f>
        <v>#REF!</v>
      </c>
      <c r="AF48" s="69">
        <v>18777.099769754914</v>
      </c>
      <c r="AG48" s="70" t="e">
        <f>#REF!-AF48</f>
        <v>#REF!</v>
      </c>
      <c r="AH48" s="68" t="e">
        <f>AG48/#REF!</f>
        <v>#REF!</v>
      </c>
      <c r="AI48" s="38" t="e">
        <f>#REF!-#REF!</f>
        <v>#REF!</v>
      </c>
      <c r="AJ48" s="68" t="e">
        <f>AI48/#REF!</f>
        <v>#REF!</v>
      </c>
      <c r="AK48" s="38" t="e">
        <f>#REF!-#REF!</f>
        <v>#REF!</v>
      </c>
      <c r="AL48" s="76" t="e">
        <f>AK48/#REF!</f>
        <v>#REF!</v>
      </c>
    </row>
    <row r="49" spans="1:38" s="39" customFormat="1" ht="12.75">
      <c r="A49" s="15" t="s">
        <v>428</v>
      </c>
      <c r="B49" s="15" t="s">
        <v>429</v>
      </c>
      <c r="C49" s="32">
        <v>3222</v>
      </c>
      <c r="D49" s="44">
        <v>6900490</v>
      </c>
      <c r="E49" s="34">
        <v>1049800</v>
      </c>
      <c r="F49" s="17">
        <f>D49/E49*C49</f>
        <v>21178.680491522195</v>
      </c>
      <c r="G49" s="18">
        <f>F49/$F$499</f>
        <v>0.0012957849855336975</v>
      </c>
      <c r="H49" s="19">
        <f>$B$509*G49</f>
        <v>121257.90610770512</v>
      </c>
      <c r="I49" s="20">
        <f>D49/E49</f>
        <v>6.5731472661459325</v>
      </c>
      <c r="J49" s="20">
        <f>(I49-10)*C49</f>
        <v>-11041.319508477805</v>
      </c>
      <c r="K49" s="20">
        <f>IF(J49&gt;0,J49,0)</f>
        <v>0</v>
      </c>
      <c r="L49" s="20">
        <f>K49/$K$499</f>
        <v>0</v>
      </c>
      <c r="M49" s="21">
        <f>$F$509*L49</f>
        <v>0</v>
      </c>
      <c r="N49" s="21">
        <f t="shared" si="0"/>
        <v>121257.90610770512</v>
      </c>
      <c r="O49" s="21">
        <v>131040.18</v>
      </c>
      <c r="AD49" s="38" t="e">
        <f>#REF!-O49</f>
        <v>#REF!</v>
      </c>
      <c r="AE49" s="68" t="e">
        <f>AD49/#REF!</f>
        <v>#REF!</v>
      </c>
      <c r="AF49" s="69">
        <v>17143.15175940194</v>
      </c>
      <c r="AG49" s="70" t="e">
        <f>#REF!-AF49</f>
        <v>#REF!</v>
      </c>
      <c r="AH49" s="68" t="e">
        <f>AG49/#REF!</f>
        <v>#REF!</v>
      </c>
      <c r="AI49" s="38" t="e">
        <f>#REF!-#REF!</f>
        <v>#REF!</v>
      </c>
      <c r="AJ49" s="68" t="e">
        <f>AI49/#REF!</f>
        <v>#REF!</v>
      </c>
      <c r="AK49" s="38" t="e">
        <f>#REF!-#REF!</f>
        <v>#REF!</v>
      </c>
      <c r="AL49" s="76" t="e">
        <f>AK49/#REF!</f>
        <v>#REF!</v>
      </c>
    </row>
    <row r="50" spans="1:38" s="39" customFormat="1" ht="12.75">
      <c r="A50" s="15" t="s">
        <v>430</v>
      </c>
      <c r="B50" s="15" t="s">
        <v>431</v>
      </c>
      <c r="C50" s="32">
        <v>2332</v>
      </c>
      <c r="D50" s="44">
        <v>6377729</v>
      </c>
      <c r="E50" s="34">
        <v>894650</v>
      </c>
      <c r="F50" s="17">
        <f>D50/E50*C50</f>
        <v>16624.22626501984</v>
      </c>
      <c r="G50" s="18">
        <f>F50/$F$499</f>
        <v>0.001017127710054961</v>
      </c>
      <c r="H50" s="19">
        <f>$B$509*G50</f>
        <v>95181.51370969269</v>
      </c>
      <c r="I50" s="20">
        <f>D50/E50</f>
        <v>7.128741966132007</v>
      </c>
      <c r="J50" s="20">
        <f>(I50-10)*C50</f>
        <v>-6695.773734980159</v>
      </c>
      <c r="K50" s="20">
        <f>IF(J50&gt;0,J50,0)</f>
        <v>0</v>
      </c>
      <c r="L50" s="20">
        <f>K50/$K$499</f>
        <v>0</v>
      </c>
      <c r="M50" s="21">
        <f>$F$509*L50</f>
        <v>0</v>
      </c>
      <c r="N50" s="21">
        <f t="shared" si="0"/>
        <v>95181.51370969269</v>
      </c>
      <c r="O50" s="21">
        <v>100450.72</v>
      </c>
      <c r="AD50" s="38" t="e">
        <f>#REF!-O50</f>
        <v>#REF!</v>
      </c>
      <c r="AE50" s="68" t="e">
        <f>AD50/#REF!</f>
        <v>#REF!</v>
      </c>
      <c r="AF50" s="69">
        <v>17169.986870293116</v>
      </c>
      <c r="AG50" s="70" t="e">
        <f>#REF!-AF50</f>
        <v>#REF!</v>
      </c>
      <c r="AH50" s="68" t="e">
        <f>AG50/#REF!</f>
        <v>#REF!</v>
      </c>
      <c r="AI50" s="38" t="e">
        <f>#REF!-#REF!</f>
        <v>#REF!</v>
      </c>
      <c r="AJ50" s="68" t="e">
        <f>AI50/#REF!</f>
        <v>#REF!</v>
      </c>
      <c r="AK50" s="38" t="e">
        <f>#REF!-#REF!</f>
        <v>#REF!</v>
      </c>
      <c r="AL50" s="76" t="e">
        <f>AK50/#REF!</f>
        <v>#REF!</v>
      </c>
    </row>
    <row r="51" spans="1:38" s="39" customFormat="1" ht="12.75">
      <c r="A51" s="15" t="s">
        <v>697</v>
      </c>
      <c r="B51" s="15" t="s">
        <v>698</v>
      </c>
      <c r="C51" s="32">
        <v>2929</v>
      </c>
      <c r="D51" s="44">
        <v>2218413.9</v>
      </c>
      <c r="E51" s="34">
        <v>221900</v>
      </c>
      <c r="F51" s="17">
        <f>D51/E51*C51</f>
        <v>29282.26369130239</v>
      </c>
      <c r="G51" s="18">
        <f>F51/$F$499</f>
        <v>0.0017915902574202835</v>
      </c>
      <c r="H51" s="19">
        <f>$B$509*G51</f>
        <v>167654.73102643728</v>
      </c>
      <c r="I51" s="20">
        <f>D51/E51</f>
        <v>9.99735872014421</v>
      </c>
      <c r="J51" s="20">
        <f>(I51-10)*C51</f>
        <v>-7.736308697610834</v>
      </c>
      <c r="K51" s="20">
        <f>IF(J51&gt;0,J51,0)</f>
        <v>0</v>
      </c>
      <c r="L51" s="20">
        <f>K51/$K$499</f>
        <v>0</v>
      </c>
      <c r="M51" s="21">
        <f>$F$509*L51</f>
        <v>0</v>
      </c>
      <c r="N51" s="21">
        <f t="shared" si="0"/>
        <v>167654.73102643728</v>
      </c>
      <c r="O51" s="21">
        <v>204769.76</v>
      </c>
      <c r="AD51" s="38" t="e">
        <f>#REF!-O51</f>
        <v>#REF!</v>
      </c>
      <c r="AE51" s="68" t="e">
        <f>AD51/#REF!</f>
        <v>#REF!</v>
      </c>
      <c r="AF51" s="69">
        <v>5471.933036252289</v>
      </c>
      <c r="AG51" s="70" t="e">
        <f>#REF!-AF51</f>
        <v>#REF!</v>
      </c>
      <c r="AH51" s="68" t="e">
        <f>AG51/#REF!</f>
        <v>#REF!</v>
      </c>
      <c r="AI51" s="38" t="e">
        <f>#REF!-#REF!</f>
        <v>#REF!</v>
      </c>
      <c r="AJ51" s="68" t="e">
        <f>AI51/#REF!</f>
        <v>#REF!</v>
      </c>
      <c r="AK51" s="38" t="e">
        <f>#REF!-#REF!</f>
        <v>#REF!</v>
      </c>
      <c r="AL51" s="76" t="e">
        <f>AK51/#REF!</f>
        <v>#REF!</v>
      </c>
    </row>
    <row r="52" spans="1:38" s="39" customFormat="1" ht="12.75">
      <c r="A52" s="15" t="s">
        <v>699</v>
      </c>
      <c r="B52" s="15" t="s">
        <v>700</v>
      </c>
      <c r="C52" s="32">
        <v>2796</v>
      </c>
      <c r="D52" s="44">
        <v>3034374.82</v>
      </c>
      <c r="E52" s="34">
        <v>260600</v>
      </c>
      <c r="F52" s="17">
        <f>D52/E52*C52</f>
        <v>32556.070593706827</v>
      </c>
      <c r="G52" s="18">
        <f>F52/$F$499</f>
        <v>0.001991893096464972</v>
      </c>
      <c r="H52" s="19">
        <f>$B$509*G52</f>
        <v>186398.8152079529</v>
      </c>
      <c r="I52" s="20">
        <f>D52/E52</f>
        <v>11.643802072141211</v>
      </c>
      <c r="J52" s="20">
        <f>(I52-10)*C52</f>
        <v>4596.070593706827</v>
      </c>
      <c r="K52" s="20">
        <f>IF(J52&gt;0,J52,0)</f>
        <v>4596.070593706827</v>
      </c>
      <c r="L52" s="20">
        <f>K52/$K$499</f>
        <v>0.001221112311065019</v>
      </c>
      <c r="M52" s="21">
        <f>$F$509*L52</f>
        <v>22607.542118539932</v>
      </c>
      <c r="N52" s="21">
        <f t="shared" si="0"/>
        <v>209006.35732649284</v>
      </c>
      <c r="O52" s="21">
        <v>240362.01</v>
      </c>
      <c r="AD52" s="38" t="e">
        <f>#REF!-O52</f>
        <v>#REF!</v>
      </c>
      <c r="AE52" s="68" t="e">
        <f>AD52/#REF!</f>
        <v>#REF!</v>
      </c>
      <c r="AF52" s="69">
        <v>114256.33784713235</v>
      </c>
      <c r="AG52" s="70" t="e">
        <f>#REF!-AF52</f>
        <v>#REF!</v>
      </c>
      <c r="AH52" s="68" t="e">
        <f>AG52/#REF!</f>
        <v>#REF!</v>
      </c>
      <c r="AI52" s="38" t="e">
        <f>#REF!-#REF!</f>
        <v>#REF!</v>
      </c>
      <c r="AJ52" s="68" t="e">
        <f>AI52/#REF!</f>
        <v>#REF!</v>
      </c>
      <c r="AK52" s="38" t="e">
        <f>#REF!-#REF!</f>
        <v>#REF!</v>
      </c>
      <c r="AL52" s="76" t="e">
        <f>AK52/#REF!</f>
        <v>#REF!</v>
      </c>
    </row>
    <row r="53" spans="1:38" s="39" customFormat="1" ht="12.75">
      <c r="A53" s="15" t="s">
        <v>661</v>
      </c>
      <c r="B53" s="15" t="s">
        <v>662</v>
      </c>
      <c r="C53" s="32">
        <v>153</v>
      </c>
      <c r="D53" s="44">
        <v>177371.83</v>
      </c>
      <c r="E53" s="34">
        <v>66300</v>
      </c>
      <c r="F53" s="17">
        <f>D53/E53*C53</f>
        <v>409.3196076923076</v>
      </c>
      <c r="G53" s="18">
        <f>F53/$F$499</f>
        <v>2.5043590517574988E-05</v>
      </c>
      <c r="H53" s="19">
        <f>$B$509*G53</f>
        <v>2343.5472562827827</v>
      </c>
      <c r="I53" s="20">
        <f>D53/E53</f>
        <v>2.6752915535444943</v>
      </c>
      <c r="J53" s="20">
        <f>(I53-10)*C53</f>
        <v>-1120.6803923076923</v>
      </c>
      <c r="K53" s="20">
        <f>IF(J53&gt;0,J53,0)</f>
        <v>0</v>
      </c>
      <c r="L53" s="20">
        <f>K53/$K$499</f>
        <v>0</v>
      </c>
      <c r="M53" s="21">
        <f>$F$509*L53</f>
        <v>0</v>
      </c>
      <c r="N53" s="21">
        <f t="shared" si="0"/>
        <v>2343.5472562827827</v>
      </c>
      <c r="O53" s="21">
        <v>2163.66</v>
      </c>
      <c r="AD53" s="38" t="e">
        <f>#REF!-O53</f>
        <v>#REF!</v>
      </c>
      <c r="AE53" s="68" t="e">
        <f>AD53/#REF!</f>
        <v>#REF!</v>
      </c>
      <c r="AF53" s="69">
        <v>976754.6805381521</v>
      </c>
      <c r="AG53" s="70" t="e">
        <f>#REF!-AF53</f>
        <v>#REF!</v>
      </c>
      <c r="AH53" s="68" t="e">
        <f>AG53/#REF!</f>
        <v>#REF!</v>
      </c>
      <c r="AI53" s="38" t="e">
        <f>#REF!-#REF!</f>
        <v>#REF!</v>
      </c>
      <c r="AJ53" s="68" t="e">
        <f>AI53/#REF!</f>
        <v>#REF!</v>
      </c>
      <c r="AK53" s="38" t="e">
        <f>#REF!-#REF!</f>
        <v>#REF!</v>
      </c>
      <c r="AL53" s="76" t="e">
        <f>AK53/#REF!</f>
        <v>#REF!</v>
      </c>
    </row>
    <row r="54" spans="1:38" s="39" customFormat="1" ht="12.75">
      <c r="A54" s="15" t="s">
        <v>540</v>
      </c>
      <c r="B54" s="15" t="s">
        <v>541</v>
      </c>
      <c r="C54" s="32">
        <v>1264</v>
      </c>
      <c r="D54" s="44">
        <v>696882</v>
      </c>
      <c r="E54" s="34">
        <v>58950</v>
      </c>
      <c r="F54" s="17">
        <f>D54/E54*C54</f>
        <v>14942.474096692113</v>
      </c>
      <c r="G54" s="18">
        <f>F54/$F$499</f>
        <v>0.0009142322907685643</v>
      </c>
      <c r="H54" s="19">
        <f>$B$509*G54</f>
        <v>85552.69162112377</v>
      </c>
      <c r="I54" s="20">
        <f>D54/E54</f>
        <v>11.821577608142494</v>
      </c>
      <c r="J54" s="20">
        <f>(I54-10)*C54</f>
        <v>2302.4740966921127</v>
      </c>
      <c r="K54" s="20">
        <f>IF(J54&gt;0,J54,0)</f>
        <v>2302.4740966921127</v>
      </c>
      <c r="L54" s="20">
        <f>K54/$K$499</f>
        <v>0.0006117354831818302</v>
      </c>
      <c r="M54" s="21">
        <f>$F$509*L54</f>
        <v>11325.605004650735</v>
      </c>
      <c r="N54" s="21">
        <f t="shared" si="0"/>
        <v>96878.2966257745</v>
      </c>
      <c r="O54" s="21">
        <v>126598.43</v>
      </c>
      <c r="AD54" s="38" t="e">
        <f>#REF!-O54</f>
        <v>#REF!</v>
      </c>
      <c r="AE54" s="68" t="e">
        <f>AD54/#REF!</f>
        <v>#REF!</v>
      </c>
      <c r="AF54" s="69">
        <v>98704.10008697363</v>
      </c>
      <c r="AG54" s="70" t="e">
        <f>#REF!-AF54</f>
        <v>#REF!</v>
      </c>
      <c r="AH54" s="68" t="e">
        <f>AG54/#REF!</f>
        <v>#REF!</v>
      </c>
      <c r="AI54" s="38" t="e">
        <f>#REF!-#REF!</f>
        <v>#REF!</v>
      </c>
      <c r="AJ54" s="68" t="e">
        <f>AI54/#REF!</f>
        <v>#REF!</v>
      </c>
      <c r="AK54" s="38" t="e">
        <f>#REF!-#REF!</f>
        <v>#REF!</v>
      </c>
      <c r="AL54" s="76" t="e">
        <f>AK54/#REF!</f>
        <v>#REF!</v>
      </c>
    </row>
    <row r="55" spans="1:38" s="39" customFormat="1" ht="12.75">
      <c r="A55" s="15" t="s">
        <v>542</v>
      </c>
      <c r="B55" s="15" t="s">
        <v>543</v>
      </c>
      <c r="C55" s="32">
        <v>1322</v>
      </c>
      <c r="D55" s="44">
        <v>1065171.45</v>
      </c>
      <c r="E55" s="34">
        <v>96700</v>
      </c>
      <c r="F55" s="17">
        <f>D55/E55*C55</f>
        <v>14562.116410548086</v>
      </c>
      <c r="G55" s="18">
        <f>F55/$F$499</f>
        <v>0.000890960690867189</v>
      </c>
      <c r="H55" s="19">
        <f>$B$509*G55</f>
        <v>83374.96498644231</v>
      </c>
      <c r="I55" s="20">
        <f>D55/E55</f>
        <v>11.01521664943123</v>
      </c>
      <c r="J55" s="20">
        <f>(I55-10)*C55</f>
        <v>1342.1164105480852</v>
      </c>
      <c r="K55" s="20">
        <f>IF(J55&gt;0,J55,0)</f>
        <v>1342.1164105480852</v>
      </c>
      <c r="L55" s="20">
        <f>K55/$K$499</f>
        <v>0.00035658174485977013</v>
      </c>
      <c r="M55" s="21">
        <f>$F$509*L55</f>
        <v>6601.716109625298</v>
      </c>
      <c r="N55" s="21">
        <f t="shared" si="0"/>
        <v>89976.68109606761</v>
      </c>
      <c r="O55" s="21">
        <v>144735.15</v>
      </c>
      <c r="AD55" s="38" t="e">
        <f>#REF!-O55</f>
        <v>#REF!</v>
      </c>
      <c r="AE55" s="68" t="e">
        <f>AD55/#REF!</f>
        <v>#REF!</v>
      </c>
      <c r="AF55" s="69">
        <v>323522.8443280284</v>
      </c>
      <c r="AG55" s="70" t="e">
        <f>#REF!-AF55</f>
        <v>#REF!</v>
      </c>
      <c r="AH55" s="68" t="e">
        <f>AG55/#REF!</f>
        <v>#REF!</v>
      </c>
      <c r="AI55" s="38" t="e">
        <f>#REF!-#REF!</f>
        <v>#REF!</v>
      </c>
      <c r="AJ55" s="68" t="e">
        <f>AI55/#REF!</f>
        <v>#REF!</v>
      </c>
      <c r="AK55" s="38" t="e">
        <f>#REF!-#REF!</f>
        <v>#REF!</v>
      </c>
      <c r="AL55" s="76" t="e">
        <f>AK55/#REF!</f>
        <v>#REF!</v>
      </c>
    </row>
    <row r="56" spans="1:38" s="39" customFormat="1" ht="12.75">
      <c r="A56" s="15" t="s">
        <v>432</v>
      </c>
      <c r="B56" s="15" t="s">
        <v>433</v>
      </c>
      <c r="C56" s="32">
        <v>794</v>
      </c>
      <c r="D56" s="44">
        <v>1426574.11</v>
      </c>
      <c r="E56" s="34">
        <v>248250</v>
      </c>
      <c r="F56" s="17">
        <f>D56/E56*C56</f>
        <v>4562.738543162135</v>
      </c>
      <c r="G56" s="18">
        <f>F56/$F$499</f>
        <v>0.0002791641386493408</v>
      </c>
      <c r="H56" s="19">
        <f>$B$509*G56</f>
        <v>26123.82400698826</v>
      </c>
      <c r="I56" s="20">
        <f>D56/E56</f>
        <v>5.746522094662639</v>
      </c>
      <c r="J56" s="20">
        <f>(I56-10)*C56</f>
        <v>-3377.2614568378644</v>
      </c>
      <c r="K56" s="20">
        <f>IF(J56&gt;0,J56,0)</f>
        <v>0</v>
      </c>
      <c r="L56" s="20">
        <f>K56/$K$499</f>
        <v>0</v>
      </c>
      <c r="M56" s="21">
        <f>$F$509*L56</f>
        <v>0</v>
      </c>
      <c r="N56" s="21">
        <f t="shared" si="0"/>
        <v>26123.82400698826</v>
      </c>
      <c r="O56" s="21">
        <v>24911.3</v>
      </c>
      <c r="AD56" s="38" t="e">
        <f>#REF!-O56</f>
        <v>#REF!</v>
      </c>
      <c r="AE56" s="68" t="e">
        <f>AD56/#REF!</f>
        <v>#REF!</v>
      </c>
      <c r="AF56" s="69">
        <v>83311.82075335286</v>
      </c>
      <c r="AG56" s="70" t="e">
        <f>#REF!-AF56</f>
        <v>#REF!</v>
      </c>
      <c r="AH56" s="68" t="e">
        <f>AG56/#REF!</f>
        <v>#REF!</v>
      </c>
      <c r="AI56" s="38" t="e">
        <f>#REF!-#REF!</f>
        <v>#REF!</v>
      </c>
      <c r="AJ56" s="68" t="e">
        <f>AI56/#REF!</f>
        <v>#REF!</v>
      </c>
      <c r="AK56" s="38" t="e">
        <f>#REF!-#REF!</f>
        <v>#REF!</v>
      </c>
      <c r="AL56" s="76" t="e">
        <f>AK56/#REF!</f>
        <v>#REF!</v>
      </c>
    </row>
    <row r="57" spans="1:38" s="39" customFormat="1" ht="12.75">
      <c r="A57" s="15" t="s">
        <v>544</v>
      </c>
      <c r="B57" s="15" t="s">
        <v>545</v>
      </c>
      <c r="C57" s="32">
        <v>9198</v>
      </c>
      <c r="D57" s="44">
        <v>12774167.74</v>
      </c>
      <c r="E57" s="34">
        <v>746850</v>
      </c>
      <c r="F57" s="17">
        <f>D57/E57*C57</f>
        <v>157323.1503950191</v>
      </c>
      <c r="G57" s="18">
        <f>F57/$F$499</f>
        <v>0.009625574937982056</v>
      </c>
      <c r="H57" s="19">
        <f>$B$509*G57</f>
        <v>900749.0247942487</v>
      </c>
      <c r="I57" s="20">
        <f>D57/E57</f>
        <v>17.10406070830823</v>
      </c>
      <c r="J57" s="20">
        <f>(I57-10)*C57</f>
        <v>65343.15039501909</v>
      </c>
      <c r="K57" s="20">
        <f>IF(J57&gt;0,J57,0)</f>
        <v>65343.15039501909</v>
      </c>
      <c r="L57" s="20">
        <f>K57/$K$499</f>
        <v>0.017360770198000263</v>
      </c>
      <c r="M57" s="21">
        <f>$F$509*L57</f>
        <v>321415.43403101905</v>
      </c>
      <c r="N57" s="21">
        <f t="shared" si="0"/>
        <v>1222164.4588252679</v>
      </c>
      <c r="O57" s="21">
        <v>1357262.63</v>
      </c>
      <c r="AD57" s="38" t="e">
        <f>#REF!-O57</f>
        <v>#REF!</v>
      </c>
      <c r="AE57" s="68" t="e">
        <f>AD57/#REF!</f>
        <v>#REF!</v>
      </c>
      <c r="AF57" s="69">
        <v>92413.59677920681</v>
      </c>
      <c r="AG57" s="70" t="e">
        <f>#REF!-AF57</f>
        <v>#REF!</v>
      </c>
      <c r="AH57" s="68" t="e">
        <f>AG57/#REF!</f>
        <v>#REF!</v>
      </c>
      <c r="AI57" s="38" t="e">
        <f>#REF!-#REF!</f>
        <v>#REF!</v>
      </c>
      <c r="AJ57" s="68" t="e">
        <f>AI57/#REF!</f>
        <v>#REF!</v>
      </c>
      <c r="AK57" s="38" t="e">
        <f>#REF!-#REF!</f>
        <v>#REF!</v>
      </c>
      <c r="AL57" s="76" t="e">
        <f>AK57/#REF!</f>
        <v>#REF!</v>
      </c>
    </row>
    <row r="58" spans="1:38" s="39" customFormat="1" ht="12.75">
      <c r="A58" s="15" t="s">
        <v>40</v>
      </c>
      <c r="B58" s="15" t="s">
        <v>41</v>
      </c>
      <c r="C58" s="32">
        <v>580</v>
      </c>
      <c r="D58" s="44">
        <v>357122.76</v>
      </c>
      <c r="E58" s="34">
        <v>30050</v>
      </c>
      <c r="F58" s="17">
        <f>D58/E58*C58</f>
        <v>6892.88521797005</v>
      </c>
      <c r="G58" s="18">
        <f>F58/$F$499</f>
        <v>0.00042173057835345827</v>
      </c>
      <c r="H58" s="19">
        <f>$B$509*G58</f>
        <v>39465.00958387741</v>
      </c>
      <c r="I58" s="20">
        <f>D58/E58</f>
        <v>11.884284858569051</v>
      </c>
      <c r="J58" s="20">
        <f>(I58-10)*C58</f>
        <v>1092.8852179700498</v>
      </c>
      <c r="K58" s="20">
        <f>IF(J58&gt;0,J58,0)</f>
        <v>1092.8852179700498</v>
      </c>
      <c r="L58" s="20">
        <f>K58/$K$499</f>
        <v>0.0002903644683072358</v>
      </c>
      <c r="M58" s="21">
        <f>$F$509*L58</f>
        <v>5375.7765665780435</v>
      </c>
      <c r="N58" s="21">
        <f t="shared" si="0"/>
        <v>44840.78615045545</v>
      </c>
      <c r="O58" s="21">
        <v>75906.73</v>
      </c>
      <c r="AD58" s="38" t="e">
        <f>#REF!-O58</f>
        <v>#REF!</v>
      </c>
      <c r="AE58" s="68" t="e">
        <f>AD58/#REF!</f>
        <v>#REF!</v>
      </c>
      <c r="AF58" s="69">
        <v>56294.130103351614</v>
      </c>
      <c r="AG58" s="70" t="e">
        <f>#REF!-AF58</f>
        <v>#REF!</v>
      </c>
      <c r="AH58" s="68" t="e">
        <f>AG58/#REF!</f>
        <v>#REF!</v>
      </c>
      <c r="AI58" s="38" t="e">
        <f>#REF!-#REF!</f>
        <v>#REF!</v>
      </c>
      <c r="AJ58" s="68" t="e">
        <f>AI58/#REF!</f>
        <v>#REF!</v>
      </c>
      <c r="AK58" s="38" t="e">
        <f>#REF!-#REF!</f>
        <v>#REF!</v>
      </c>
      <c r="AL58" s="76" t="e">
        <f>AK58/#REF!</f>
        <v>#REF!</v>
      </c>
    </row>
    <row r="59" spans="1:38" s="39" customFormat="1" ht="12.75">
      <c r="A59" s="15" t="s">
        <v>166</v>
      </c>
      <c r="B59" s="15" t="s">
        <v>167</v>
      </c>
      <c r="C59" s="32">
        <v>5126</v>
      </c>
      <c r="D59" s="44">
        <v>10617110.78</v>
      </c>
      <c r="E59" s="34">
        <v>1023700</v>
      </c>
      <c r="F59" s="17">
        <f>D59/E59*C59</f>
        <v>53163.33873037022</v>
      </c>
      <c r="G59" s="18">
        <f>F59/$F$499</f>
        <v>0.0032527170961019853</v>
      </c>
      <c r="H59" s="19">
        <f>$B$509*G59</f>
        <v>304385.1168499319</v>
      </c>
      <c r="I59" s="20">
        <f>D59/E59</f>
        <v>10.371310716030086</v>
      </c>
      <c r="J59" s="20">
        <f>(I59-10)*C59</f>
        <v>1903.3387303702216</v>
      </c>
      <c r="K59" s="20">
        <f>IF(J59&gt;0,J59,0)</f>
        <v>1903.3387303702216</v>
      </c>
      <c r="L59" s="20">
        <f>K59/$K$499</f>
        <v>0.0005056907435156326</v>
      </c>
      <c r="M59" s="21">
        <f>$F$509*L59</f>
        <v>9362.30408897803</v>
      </c>
      <c r="N59" s="21">
        <f t="shared" si="0"/>
        <v>313747.4209389099</v>
      </c>
      <c r="O59" s="21">
        <v>383852.86</v>
      </c>
      <c r="AD59" s="38" t="e">
        <f>#REF!-O59</f>
        <v>#REF!</v>
      </c>
      <c r="AE59" s="68" t="e">
        <f>AD59/#REF!</f>
        <v>#REF!</v>
      </c>
      <c r="AF59" s="69">
        <v>8033.319969314792</v>
      </c>
      <c r="AG59" s="70" t="e">
        <f>#REF!-AF59</f>
        <v>#REF!</v>
      </c>
      <c r="AH59" s="68" t="e">
        <f>AG59/#REF!</f>
        <v>#REF!</v>
      </c>
      <c r="AI59" s="38" t="e">
        <f>#REF!-#REF!</f>
        <v>#REF!</v>
      </c>
      <c r="AJ59" s="68" t="e">
        <f>AI59/#REF!</f>
        <v>#REF!</v>
      </c>
      <c r="AK59" s="38" t="e">
        <f>#REF!-#REF!</f>
        <v>#REF!</v>
      </c>
      <c r="AL59" s="76" t="e">
        <f>AK59/#REF!</f>
        <v>#REF!</v>
      </c>
    </row>
    <row r="60" spans="1:38" s="39" customFormat="1" ht="12.75">
      <c r="A60" s="15" t="s">
        <v>719</v>
      </c>
      <c r="B60" s="15" t="s">
        <v>720</v>
      </c>
      <c r="C60" s="32">
        <v>85</v>
      </c>
      <c r="D60" s="44">
        <v>120095.81</v>
      </c>
      <c r="E60" s="34">
        <v>10400</v>
      </c>
      <c r="F60" s="17">
        <f>D60/E60*C60</f>
        <v>981.5522932692307</v>
      </c>
      <c r="G60" s="18">
        <f>F60/$F$499</f>
        <v>6.005476708728716E-05</v>
      </c>
      <c r="H60" s="19">
        <f>$B$509*G60</f>
        <v>5619.848501170174</v>
      </c>
      <c r="I60" s="20">
        <f>D60/E60</f>
        <v>11.547674038461539</v>
      </c>
      <c r="J60" s="20">
        <f>(I60-10)*C60</f>
        <v>131.55229326923077</v>
      </c>
      <c r="K60" s="20">
        <f>IF(J60&gt;0,J60,0)</f>
        <v>131.55229326923077</v>
      </c>
      <c r="L60" s="20">
        <f>K60/$K$499</f>
        <v>3.495162260559055E-05</v>
      </c>
      <c r="M60" s="21">
        <f>$F$509*L60</f>
        <v>647.0905853680543</v>
      </c>
      <c r="N60" s="21">
        <f t="shared" si="0"/>
        <v>6266.939086538228</v>
      </c>
      <c r="O60" s="21">
        <v>9116.33</v>
      </c>
      <c r="AD60" s="38" t="e">
        <f>#REF!-O60</f>
        <v>#REF!</v>
      </c>
      <c r="AE60" s="68" t="e">
        <f>AD60/#REF!</f>
        <v>#REF!</v>
      </c>
      <c r="AF60" s="69">
        <v>832842.6724524368</v>
      </c>
      <c r="AG60" s="70" t="e">
        <f>#REF!-AF60</f>
        <v>#REF!</v>
      </c>
      <c r="AH60" s="68" t="e">
        <f>AG60/#REF!</f>
        <v>#REF!</v>
      </c>
      <c r="AI60" s="38" t="e">
        <f>#REF!-#REF!</f>
        <v>#REF!</v>
      </c>
      <c r="AJ60" s="68" t="e">
        <f>AI60/#REF!</f>
        <v>#REF!</v>
      </c>
      <c r="AK60" s="38" t="e">
        <f>#REF!-#REF!</f>
        <v>#REF!</v>
      </c>
      <c r="AL60" s="76" t="e">
        <f>AK60/#REF!</f>
        <v>#REF!</v>
      </c>
    </row>
    <row r="61" spans="1:38" s="39" customFormat="1" ht="12.75">
      <c r="A61" s="15" t="s">
        <v>434</v>
      </c>
      <c r="B61" s="15" t="s">
        <v>435</v>
      </c>
      <c r="C61" s="32">
        <v>2757</v>
      </c>
      <c r="D61" s="44">
        <v>5873286.63</v>
      </c>
      <c r="E61" s="34">
        <v>1200050</v>
      </c>
      <c r="F61" s="17">
        <f>D61/E61*C61</f>
        <v>13493.313811016207</v>
      </c>
      <c r="G61" s="18">
        <f>F61/$F$499</f>
        <v>0.0008255676480132121</v>
      </c>
      <c r="H61" s="19">
        <f>$B$509*G61</f>
        <v>77255.56744826297</v>
      </c>
      <c r="I61" s="20">
        <f>D61/E61</f>
        <v>4.894201599933336</v>
      </c>
      <c r="J61" s="20">
        <f>(I61-10)*C61</f>
        <v>-14076.686188983793</v>
      </c>
      <c r="K61" s="20">
        <f>IF(J61&gt;0,J61,0)</f>
        <v>0</v>
      </c>
      <c r="L61" s="20">
        <f>K61/$K$499</f>
        <v>0</v>
      </c>
      <c r="M61" s="21">
        <f>$F$509*L61</f>
        <v>0</v>
      </c>
      <c r="N61" s="21">
        <f t="shared" si="0"/>
        <v>77255.56744826297</v>
      </c>
      <c r="O61" s="21">
        <v>89443.11</v>
      </c>
      <c r="AD61" s="38" t="e">
        <f>#REF!-O61</f>
        <v>#REF!</v>
      </c>
      <c r="AE61" s="68" t="e">
        <f>AD61/#REF!</f>
        <v>#REF!</v>
      </c>
      <c r="AF61" s="69">
        <v>186900.2411073617</v>
      </c>
      <c r="AG61" s="70" t="e">
        <f>#REF!-AF61</f>
        <v>#REF!</v>
      </c>
      <c r="AH61" s="68" t="e">
        <f>AG61/#REF!</f>
        <v>#REF!</v>
      </c>
      <c r="AI61" s="38" t="e">
        <f>#REF!-#REF!</f>
        <v>#REF!</v>
      </c>
      <c r="AJ61" s="68" t="e">
        <f>AI61/#REF!</f>
        <v>#REF!</v>
      </c>
      <c r="AK61" s="38" t="e">
        <f>#REF!-#REF!</f>
        <v>#REF!</v>
      </c>
      <c r="AL61" s="76" t="e">
        <f>AK61/#REF!</f>
        <v>#REF!</v>
      </c>
    </row>
    <row r="62" spans="1:38" s="39" customFormat="1" ht="12.75">
      <c r="A62" s="15" t="s">
        <v>266</v>
      </c>
      <c r="B62" s="15" t="s">
        <v>267</v>
      </c>
      <c r="C62" s="32">
        <v>820</v>
      </c>
      <c r="D62" s="44">
        <v>2017085.68</v>
      </c>
      <c r="E62" s="40">
        <v>414150</v>
      </c>
      <c r="F62" s="17">
        <f>D62/E62*C62</f>
        <v>3993.7468492092235</v>
      </c>
      <c r="G62" s="18">
        <f>F62/$F$499</f>
        <v>0.0002443512571663464</v>
      </c>
      <c r="H62" s="19">
        <f>$B$509*G62</f>
        <v>22866.07896338062</v>
      </c>
      <c r="I62" s="20">
        <f>D62/E62</f>
        <v>4.870422986840516</v>
      </c>
      <c r="J62" s="20">
        <f>(I62-10)*C62</f>
        <v>-4206.253150790776</v>
      </c>
      <c r="K62" s="20">
        <f>IF(J62&gt;0,J62,0)</f>
        <v>0</v>
      </c>
      <c r="L62" s="20">
        <f>K62/$K$499</f>
        <v>0</v>
      </c>
      <c r="M62" s="21">
        <f>$F$509*L62</f>
        <v>0</v>
      </c>
      <c r="N62" s="21">
        <f t="shared" si="0"/>
        <v>22866.07896338062</v>
      </c>
      <c r="O62" s="21">
        <v>27341.72</v>
      </c>
      <c r="AD62" s="38" t="e">
        <f>#REF!-O62</f>
        <v>#REF!</v>
      </c>
      <c r="AE62" s="68" t="e">
        <f>AD62/#REF!</f>
        <v>#REF!</v>
      </c>
      <c r="AF62" s="69">
        <v>347197.74200698046</v>
      </c>
      <c r="AG62" s="70" t="e">
        <f>#REF!-AF62</f>
        <v>#REF!</v>
      </c>
      <c r="AH62" s="68" t="e">
        <f>AG62/#REF!</f>
        <v>#REF!</v>
      </c>
      <c r="AI62" s="38" t="e">
        <f>#REF!-#REF!</f>
        <v>#REF!</v>
      </c>
      <c r="AJ62" s="68" t="e">
        <f>AI62/#REF!</f>
        <v>#REF!</v>
      </c>
      <c r="AK62" s="38" t="e">
        <f>#REF!-#REF!</f>
        <v>#REF!</v>
      </c>
      <c r="AL62" s="76" t="e">
        <f>AK62/#REF!</f>
        <v>#REF!</v>
      </c>
    </row>
    <row r="63" spans="1:38" s="39" customFormat="1" ht="12.75">
      <c r="A63" s="15" t="s">
        <v>783</v>
      </c>
      <c r="B63" s="15" t="s">
        <v>784</v>
      </c>
      <c r="C63" s="32">
        <v>1088</v>
      </c>
      <c r="D63" s="44">
        <v>696365.35</v>
      </c>
      <c r="E63" s="34">
        <v>63950</v>
      </c>
      <c r="F63" s="17">
        <f>D63/E63*C63</f>
        <v>11847.46678342455</v>
      </c>
      <c r="G63" s="18">
        <f>F63/$F$499</f>
        <v>0.0007248690295278802</v>
      </c>
      <c r="H63" s="19">
        <f>$B$509*G63</f>
        <v>67832.31917652841</v>
      </c>
      <c r="I63" s="20">
        <f>D63/E63</f>
        <v>10.889215793588741</v>
      </c>
      <c r="J63" s="20">
        <f>(I63-10)*C63</f>
        <v>967.4667834245507</v>
      </c>
      <c r="K63" s="20">
        <f>IF(J63&gt;0,J63,0)</f>
        <v>967.4667834245507</v>
      </c>
      <c r="L63" s="20">
        <f>K63/$K$499</f>
        <v>0.000257042527023803</v>
      </c>
      <c r="M63" s="21">
        <f>$F$509*L63</f>
        <v>4758.857726099159</v>
      </c>
      <c r="N63" s="21">
        <f t="shared" si="0"/>
        <v>72591.17690262757</v>
      </c>
      <c r="O63" s="21">
        <v>104059.85</v>
      </c>
      <c r="AD63" s="38" t="e">
        <f>#REF!-O63</f>
        <v>#REF!</v>
      </c>
      <c r="AE63" s="68" t="e">
        <f>AD63/#REF!</f>
        <v>#REF!</v>
      </c>
      <c r="AF63" s="69">
        <v>33851.1114006568</v>
      </c>
      <c r="AG63" s="70" t="e">
        <f>#REF!-AF63</f>
        <v>#REF!</v>
      </c>
      <c r="AH63" s="68" t="e">
        <f>AG63/#REF!</f>
        <v>#REF!</v>
      </c>
      <c r="AI63" s="38" t="e">
        <f>#REF!-#REF!</f>
        <v>#REF!</v>
      </c>
      <c r="AJ63" s="68" t="e">
        <f>AI63/#REF!</f>
        <v>#REF!</v>
      </c>
      <c r="AK63" s="38" t="e">
        <f>#REF!-#REF!</f>
        <v>#REF!</v>
      </c>
      <c r="AL63" s="76" t="e">
        <f>AK63/#REF!</f>
        <v>#REF!</v>
      </c>
    </row>
    <row r="64" spans="1:38" s="39" customFormat="1" ht="12.75">
      <c r="A64" s="15" t="s">
        <v>268</v>
      </c>
      <c r="B64" s="15" t="s">
        <v>269</v>
      </c>
      <c r="C64" s="32">
        <v>854</v>
      </c>
      <c r="D64" s="44">
        <v>1858159.29</v>
      </c>
      <c r="E64" s="40">
        <v>498650</v>
      </c>
      <c r="F64" s="17">
        <f>D64/E64*C64</f>
        <v>3182.328353875464</v>
      </c>
      <c r="G64" s="18">
        <f>F64/$F$499</f>
        <v>0.0001947058647794735</v>
      </c>
      <c r="H64" s="19">
        <f>$B$509*G64</f>
        <v>18220.32646899731</v>
      </c>
      <c r="I64" s="20">
        <f>D64/E64</f>
        <v>3.726379805474782</v>
      </c>
      <c r="J64" s="20">
        <f>(I64-10)*C64</f>
        <v>-5357.671646124537</v>
      </c>
      <c r="K64" s="20">
        <f>IF(J64&gt;0,J64,0)</f>
        <v>0</v>
      </c>
      <c r="L64" s="20">
        <f>K64/$K$499</f>
        <v>0</v>
      </c>
      <c r="M64" s="21">
        <f>$F$509*L64</f>
        <v>0</v>
      </c>
      <c r="N64" s="21">
        <f t="shared" si="0"/>
        <v>18220.32646899731</v>
      </c>
      <c r="O64" s="21">
        <v>25633.38</v>
      </c>
      <c r="AD64" s="38" t="e">
        <f>#REF!-O64</f>
        <v>#REF!</v>
      </c>
      <c r="AE64" s="68" t="e">
        <f>AD64/#REF!</f>
        <v>#REF!</v>
      </c>
      <c r="AF64" s="69">
        <v>41620.65575344322</v>
      </c>
      <c r="AG64" s="70" t="e">
        <f>#REF!-AF64</f>
        <v>#REF!</v>
      </c>
      <c r="AH64" s="68" t="e">
        <f>AG64/#REF!</f>
        <v>#REF!</v>
      </c>
      <c r="AI64" s="38" t="e">
        <f>#REF!-#REF!</f>
        <v>#REF!</v>
      </c>
      <c r="AJ64" s="68" t="e">
        <f>AI64/#REF!</f>
        <v>#REF!</v>
      </c>
      <c r="AK64" s="38" t="e">
        <f>#REF!-#REF!</f>
        <v>#REF!</v>
      </c>
      <c r="AL64" s="76" t="e">
        <f>AK64/#REF!</f>
        <v>#REF!</v>
      </c>
    </row>
    <row r="65" spans="1:38" s="39" customFormat="1" ht="12.75">
      <c r="A65" s="15" t="s">
        <v>468</v>
      </c>
      <c r="B65" s="15" t="s">
        <v>469</v>
      </c>
      <c r="C65" s="32">
        <v>1432</v>
      </c>
      <c r="D65" s="44">
        <v>1699229</v>
      </c>
      <c r="E65" s="34">
        <v>168550</v>
      </c>
      <c r="F65" s="17">
        <f>D65/E65*C65</f>
        <v>14436.64151883714</v>
      </c>
      <c r="G65" s="18">
        <f>F65/$F$499</f>
        <v>0.0008832837026428472</v>
      </c>
      <c r="H65" s="19">
        <f>$B$509*G65</f>
        <v>82656.56222079074</v>
      </c>
      <c r="I65" s="20">
        <f>D65/E65</f>
        <v>10.081453574606941</v>
      </c>
      <c r="J65" s="20">
        <f>(I65-10)*C65</f>
        <v>116.64151883714003</v>
      </c>
      <c r="K65" s="20">
        <f>IF(J65&gt;0,J65,0)</f>
        <v>116.64151883714003</v>
      </c>
      <c r="L65" s="20">
        <f>K65/$K$499</f>
        <v>3.099003632110866E-05</v>
      </c>
      <c r="M65" s="21">
        <f>$F$509*L65</f>
        <v>573.7462025696029</v>
      </c>
      <c r="N65" s="21">
        <f t="shared" si="0"/>
        <v>83230.30842336034</v>
      </c>
      <c r="O65" s="21">
        <v>110235.84</v>
      </c>
      <c r="AD65" s="38" t="e">
        <f>#REF!-O65</f>
        <v>#REF!</v>
      </c>
      <c r="AE65" s="68" t="e">
        <f>AD65/#REF!</f>
        <v>#REF!</v>
      </c>
      <c r="AF65" s="69">
        <v>134431.38799822237</v>
      </c>
      <c r="AG65" s="70" t="e">
        <f>#REF!-AF65</f>
        <v>#REF!</v>
      </c>
      <c r="AH65" s="68" t="e">
        <f>AG65/#REF!</f>
        <v>#REF!</v>
      </c>
      <c r="AI65" s="38" t="e">
        <f>#REF!-#REF!</f>
        <v>#REF!</v>
      </c>
      <c r="AJ65" s="68" t="e">
        <f>AI65/#REF!</f>
        <v>#REF!</v>
      </c>
      <c r="AK65" s="38" t="e">
        <f>#REF!-#REF!</f>
        <v>#REF!</v>
      </c>
      <c r="AL65" s="76" t="e">
        <f>AK65/#REF!</f>
        <v>#REF!</v>
      </c>
    </row>
    <row r="66" spans="1:38" s="39" customFormat="1" ht="12.75">
      <c r="A66" s="15" t="s">
        <v>663</v>
      </c>
      <c r="B66" s="15" t="s">
        <v>664</v>
      </c>
      <c r="C66" s="32">
        <v>1266</v>
      </c>
      <c r="D66" s="44">
        <v>759669.19</v>
      </c>
      <c r="E66" s="34">
        <v>56000</v>
      </c>
      <c r="F66" s="17">
        <f>D66/E66*C66</f>
        <v>17173.9499025</v>
      </c>
      <c r="G66" s="18">
        <f>F66/$F$499</f>
        <v>0.0010507617051437913</v>
      </c>
      <c r="H66" s="19">
        <f>$B$509*G66</f>
        <v>98328.940068263</v>
      </c>
      <c r="I66" s="20">
        <f>D66/E66</f>
        <v>13.56552125</v>
      </c>
      <c r="J66" s="20">
        <f>(I66-10)*C66</f>
        <v>4513.9499025</v>
      </c>
      <c r="K66" s="20">
        <f>IF(J66&gt;0,J66,0)</f>
        <v>4513.9499025</v>
      </c>
      <c r="L66" s="20">
        <f>K66/$K$499</f>
        <v>0.0011992939806061411</v>
      </c>
      <c r="M66" s="21">
        <f>$F$509*L66</f>
        <v>22203.59989280388</v>
      </c>
      <c r="N66" s="21">
        <f t="shared" si="0"/>
        <v>120532.53996106687</v>
      </c>
      <c r="O66" s="21">
        <v>226232.19</v>
      </c>
      <c r="AD66" s="38" t="e">
        <f>#REF!-O66</f>
        <v>#REF!</v>
      </c>
      <c r="AE66" s="68" t="e">
        <f>AD66/#REF!</f>
        <v>#REF!</v>
      </c>
      <c r="AF66" s="69">
        <v>3095.3196666904355</v>
      </c>
      <c r="AG66" s="70" t="e">
        <f>#REF!-AF66</f>
        <v>#REF!</v>
      </c>
      <c r="AH66" s="68" t="e">
        <f>AG66/#REF!</f>
        <v>#REF!</v>
      </c>
      <c r="AI66" s="38" t="e">
        <f>#REF!-#REF!</f>
        <v>#REF!</v>
      </c>
      <c r="AJ66" s="68" t="e">
        <f>AI66/#REF!</f>
        <v>#REF!</v>
      </c>
      <c r="AK66" s="38" t="e">
        <f>#REF!-#REF!</f>
        <v>#REF!</v>
      </c>
      <c r="AL66" s="76" t="e">
        <f>AK66/#REF!</f>
        <v>#REF!</v>
      </c>
    </row>
    <row r="67" spans="1:38" s="39" customFormat="1" ht="12.75">
      <c r="A67" s="15" t="s">
        <v>168</v>
      </c>
      <c r="B67" s="15" t="s">
        <v>169</v>
      </c>
      <c r="C67" s="32">
        <v>21983</v>
      </c>
      <c r="D67" s="44">
        <v>27427218.7</v>
      </c>
      <c r="E67" s="34">
        <v>2172000</v>
      </c>
      <c r="F67" s="17">
        <f>D67/E67*C67</f>
        <v>277593.2544576888</v>
      </c>
      <c r="G67" s="18">
        <f>F67/$F$499</f>
        <v>0.016984116236877754</v>
      </c>
      <c r="H67" s="19">
        <f>$B$509*G67</f>
        <v>1589351.9333575543</v>
      </c>
      <c r="I67" s="20">
        <f>D67/E67</f>
        <v>12.627632918968692</v>
      </c>
      <c r="J67" s="20">
        <f>(I67-10)*C67</f>
        <v>57763.254457688745</v>
      </c>
      <c r="K67" s="20">
        <f>IF(J67&gt;0,J67,0)</f>
        <v>57763.254457688745</v>
      </c>
      <c r="L67" s="20">
        <f>K67/$K$499</f>
        <v>0.015346896812691635</v>
      </c>
      <c r="M67" s="21">
        <f>$F$509*L67</f>
        <v>284130.7985661104</v>
      </c>
      <c r="N67" s="21">
        <f t="shared" si="0"/>
        <v>1873482.7319236647</v>
      </c>
      <c r="O67" s="21">
        <v>2146227.8</v>
      </c>
      <c r="AD67" s="38" t="e">
        <f>#REF!-O67</f>
        <v>#REF!</v>
      </c>
      <c r="AE67" s="68" t="e">
        <f>AD67/#REF!</f>
        <v>#REF!</v>
      </c>
      <c r="AF67" s="69">
        <v>1799.8598306751874</v>
      </c>
      <c r="AG67" s="70" t="e">
        <f>#REF!-AF67</f>
        <v>#REF!</v>
      </c>
      <c r="AH67" s="68" t="e">
        <f>AG67/#REF!</f>
        <v>#REF!</v>
      </c>
      <c r="AI67" s="38" t="e">
        <f>#REF!-#REF!</f>
        <v>#REF!</v>
      </c>
      <c r="AJ67" s="68" t="e">
        <f>AI67/#REF!</f>
        <v>#REF!</v>
      </c>
      <c r="AK67" s="38" t="e">
        <f>#REF!-#REF!</f>
        <v>#REF!</v>
      </c>
      <c r="AL67" s="76" t="e">
        <f>AK67/#REF!</f>
        <v>#REF!</v>
      </c>
    </row>
    <row r="68" spans="1:38" s="39" customFormat="1" ht="12.75">
      <c r="A68" s="15" t="s">
        <v>470</v>
      </c>
      <c r="B68" s="15" t="s">
        <v>471</v>
      </c>
      <c r="C68" s="32">
        <v>1813</v>
      </c>
      <c r="D68" s="44">
        <v>1799338</v>
      </c>
      <c r="E68" s="34">
        <v>127000</v>
      </c>
      <c r="F68" s="17">
        <f>D68/E68*C68</f>
        <v>25686.612551181104</v>
      </c>
      <c r="G68" s="18">
        <f>F68/$F$499</f>
        <v>0.00157159587380175</v>
      </c>
      <c r="H68" s="19">
        <f>$B$509*G68</f>
        <v>147067.93722125093</v>
      </c>
      <c r="I68" s="20">
        <f>D68/E68</f>
        <v>14.168015748031497</v>
      </c>
      <c r="J68" s="20">
        <f>(I68-10)*C68</f>
        <v>7556.612551181103</v>
      </c>
      <c r="K68" s="20">
        <f>IF(J68&gt;0,J68,0)</f>
        <v>7556.612551181103</v>
      </c>
      <c r="L68" s="20">
        <f>K68/$K$499</f>
        <v>0.0020076873120335463</v>
      </c>
      <c r="M68" s="21">
        <f>$F$509*L68</f>
        <v>37170.10716898739</v>
      </c>
      <c r="N68" s="21">
        <f t="shared" si="0"/>
        <v>184238.04439023833</v>
      </c>
      <c r="O68" s="21">
        <v>215038.41</v>
      </c>
      <c r="AD68" s="38" t="e">
        <f>#REF!-O68</f>
        <v>#REF!</v>
      </c>
      <c r="AE68" s="68" t="e">
        <f>AD68/#REF!</f>
        <v>#REF!</v>
      </c>
      <c r="AF68" s="69">
        <v>35391.271855201936</v>
      </c>
      <c r="AG68" s="70" t="e">
        <f>#REF!-AF68</f>
        <v>#REF!</v>
      </c>
      <c r="AH68" s="68" t="e">
        <f>AG68/#REF!</f>
        <v>#REF!</v>
      </c>
      <c r="AI68" s="38" t="e">
        <f>#REF!-#REF!</f>
        <v>#REF!</v>
      </c>
      <c r="AJ68" s="68" t="e">
        <f>AI68/#REF!</f>
        <v>#REF!</v>
      </c>
      <c r="AK68" s="38" t="e">
        <f>#REF!-#REF!</f>
        <v>#REF!</v>
      </c>
      <c r="AL68" s="76" t="e">
        <f>AK68/#REF!</f>
        <v>#REF!</v>
      </c>
    </row>
    <row r="69" spans="1:38" s="39" customFormat="1" ht="12.75">
      <c r="A69" s="15" t="s">
        <v>270</v>
      </c>
      <c r="B69" s="15" t="s">
        <v>271</v>
      </c>
      <c r="C69" s="32">
        <v>4892</v>
      </c>
      <c r="D69" s="44">
        <v>8131486.33</v>
      </c>
      <c r="E69" s="40">
        <v>619000</v>
      </c>
      <c r="F69" s="17">
        <f>D69/E69*C69</f>
        <v>64263.70133499192</v>
      </c>
      <c r="G69" s="18">
        <f>F69/$F$499</f>
        <v>0.003931875705761653</v>
      </c>
      <c r="H69" s="19">
        <f>$B$509*G69</f>
        <v>367939.913241119</v>
      </c>
      <c r="I69" s="20">
        <f>D69/E69</f>
        <v>13.136488416801292</v>
      </c>
      <c r="J69" s="20">
        <f>(I69-10)*C69</f>
        <v>15343.701334991922</v>
      </c>
      <c r="K69" s="20">
        <f>IF(J69&gt;0,J69,0)</f>
        <v>15343.701334991922</v>
      </c>
      <c r="L69" s="20">
        <f>K69/$K$499</f>
        <v>0.004076608967477176</v>
      </c>
      <c r="M69" s="21">
        <f>$F$509*L69</f>
        <v>75473.90039223888</v>
      </c>
      <c r="N69" s="21">
        <f t="shared" si="0"/>
        <v>443413.8136333579</v>
      </c>
      <c r="O69" s="21">
        <v>494397.32</v>
      </c>
      <c r="AD69" s="38" t="e">
        <f>#REF!-O69</f>
        <v>#REF!</v>
      </c>
      <c r="AE69" s="68" t="e">
        <f>AD69/#REF!</f>
        <v>#REF!</v>
      </c>
      <c r="AF69" s="69">
        <v>41504.14286699106</v>
      </c>
      <c r="AG69" s="70" t="e">
        <f>#REF!-AF69</f>
        <v>#REF!</v>
      </c>
      <c r="AH69" s="68" t="e">
        <f>AG69/#REF!</f>
        <v>#REF!</v>
      </c>
      <c r="AI69" s="38" t="e">
        <f>#REF!-#REF!</f>
        <v>#REF!</v>
      </c>
      <c r="AJ69" s="68" t="e">
        <f>AI69/#REF!</f>
        <v>#REF!</v>
      </c>
      <c r="AK69" s="38" t="e">
        <f>#REF!-#REF!</f>
        <v>#REF!</v>
      </c>
      <c r="AL69" s="76" t="e">
        <f>AK69/#REF!</f>
        <v>#REF!</v>
      </c>
    </row>
    <row r="70" spans="1:38" s="39" customFormat="1" ht="12.75">
      <c r="A70" s="15" t="s">
        <v>546</v>
      </c>
      <c r="B70" s="15" t="s">
        <v>547</v>
      </c>
      <c r="C70" s="32">
        <v>364</v>
      </c>
      <c r="D70" s="44">
        <v>411721.44</v>
      </c>
      <c r="E70" s="34">
        <v>30150</v>
      </c>
      <c r="F70" s="17">
        <f>D70/E70*C70</f>
        <v>4970.699972139304</v>
      </c>
      <c r="G70" s="18">
        <f>F70/$F$499</f>
        <v>0.00030412463109159176</v>
      </c>
      <c r="H70" s="19">
        <f>$B$509*G70</f>
        <v>28459.595051377968</v>
      </c>
      <c r="I70" s="20">
        <f>D70/E70</f>
        <v>13.655769154228857</v>
      </c>
      <c r="J70" s="20">
        <f>(I70-10)*C70</f>
        <v>1330.6999721393038</v>
      </c>
      <c r="K70" s="20">
        <f>IF(J70&gt;0,J70,0)</f>
        <v>1330.6999721393038</v>
      </c>
      <c r="L70" s="20">
        <f>K70/$K$499</f>
        <v>0.0003535485552676505</v>
      </c>
      <c r="M70" s="21">
        <f>$F$509*L70</f>
        <v>6545.559963433017</v>
      </c>
      <c r="N70" s="21">
        <f t="shared" si="0"/>
        <v>35005.15501481098</v>
      </c>
      <c r="O70" s="21">
        <v>39370.38</v>
      </c>
      <c r="AD70" s="38" t="e">
        <f>#REF!-O70</f>
        <v>#REF!</v>
      </c>
      <c r="AE70" s="68" t="e">
        <f>AD70/#REF!</f>
        <v>#REF!</v>
      </c>
      <c r="AF70" s="69">
        <v>49601.31305765867</v>
      </c>
      <c r="AG70" s="70" t="e">
        <f>#REF!-AF70</f>
        <v>#REF!</v>
      </c>
      <c r="AH70" s="68" t="e">
        <f>AG70/#REF!</f>
        <v>#REF!</v>
      </c>
      <c r="AI70" s="38" t="e">
        <f>#REF!-#REF!</f>
        <v>#REF!</v>
      </c>
      <c r="AJ70" s="68" t="e">
        <f>AI70/#REF!</f>
        <v>#REF!</v>
      </c>
      <c r="AK70" s="38" t="e">
        <f>#REF!-#REF!</f>
        <v>#REF!</v>
      </c>
      <c r="AL70" s="76" t="e">
        <f>AK70/#REF!</f>
        <v>#REF!</v>
      </c>
    </row>
    <row r="71" spans="1:38" s="39" customFormat="1" ht="12.75">
      <c r="A71" s="15" t="s">
        <v>785</v>
      </c>
      <c r="B71" s="15" t="s">
        <v>786</v>
      </c>
      <c r="C71" s="32">
        <v>1154</v>
      </c>
      <c r="D71" s="44">
        <v>1085227.18</v>
      </c>
      <c r="E71" s="34">
        <v>91850</v>
      </c>
      <c r="F71" s="17">
        <f>D71/E71*C71</f>
        <v>13634.754117800761</v>
      </c>
      <c r="G71" s="18">
        <f>F71/$F$499</f>
        <v>0.000834221455598348</v>
      </c>
      <c r="H71" s="19">
        <f>$B$509*G71</f>
        <v>78065.37972371573</v>
      </c>
      <c r="I71" s="20">
        <f>D71/E71</f>
        <v>11.815211540555252</v>
      </c>
      <c r="J71" s="20">
        <f>(I71-10)*C71</f>
        <v>2094.7541178007605</v>
      </c>
      <c r="K71" s="20">
        <f>IF(J71&gt;0,J71,0)</f>
        <v>2094.7541178007605</v>
      </c>
      <c r="L71" s="20">
        <f>K71/$K$499</f>
        <v>0.0005565471612649073</v>
      </c>
      <c r="M71" s="21">
        <f>$F$509*L71</f>
        <v>10303.854342666013</v>
      </c>
      <c r="N71" s="21">
        <f t="shared" si="0"/>
        <v>88369.23406638174</v>
      </c>
      <c r="O71" s="21">
        <v>113438.65</v>
      </c>
      <c r="AD71" s="38" t="e">
        <f>#REF!-O71</f>
        <v>#REF!</v>
      </c>
      <c r="AE71" s="68" t="e">
        <f>AD71/#REF!</f>
        <v>#REF!</v>
      </c>
      <c r="AF71" s="69">
        <v>100278.3637729479</v>
      </c>
      <c r="AG71" s="70" t="e">
        <f>#REF!-AF71</f>
        <v>#REF!</v>
      </c>
      <c r="AH71" s="68" t="e">
        <f>AG71/#REF!</f>
        <v>#REF!</v>
      </c>
      <c r="AI71" s="38" t="e">
        <f>#REF!-#REF!</f>
        <v>#REF!</v>
      </c>
      <c r="AJ71" s="68" t="e">
        <f>AI71/#REF!</f>
        <v>#REF!</v>
      </c>
      <c r="AK71" s="38" t="e">
        <f>#REF!-#REF!</f>
        <v>#REF!</v>
      </c>
      <c r="AL71" s="76" t="e">
        <f>AK71/#REF!</f>
        <v>#REF!</v>
      </c>
    </row>
    <row r="72" spans="1:38" s="39" customFormat="1" ht="12.75">
      <c r="A72" s="15" t="s">
        <v>931</v>
      </c>
      <c r="B72" s="15" t="s">
        <v>932</v>
      </c>
      <c r="C72" s="32">
        <v>8119</v>
      </c>
      <c r="D72" s="44">
        <v>7096239.46</v>
      </c>
      <c r="E72" s="34">
        <v>762050</v>
      </c>
      <c r="F72" s="17">
        <f>D72/E72*C72</f>
        <v>75604.44613311462</v>
      </c>
      <c r="G72" s="18">
        <f>F72/$F$499</f>
        <v>0.004625741730137403</v>
      </c>
      <c r="H72" s="19">
        <f>$B$509*G72</f>
        <v>432871.0107413943</v>
      </c>
      <c r="I72" s="20">
        <f>D72/E72</f>
        <v>9.312039183780591</v>
      </c>
      <c r="J72" s="20">
        <f>(I72-10)*C72</f>
        <v>-5585.553866885381</v>
      </c>
      <c r="K72" s="20">
        <f>IF(J72&gt;0,J72,0)</f>
        <v>0</v>
      </c>
      <c r="L72" s="20">
        <f>K72/$K$499</f>
        <v>0</v>
      </c>
      <c r="M72" s="21">
        <f>$F$509*L72</f>
        <v>0</v>
      </c>
      <c r="N72" s="21">
        <f t="shared" si="0"/>
        <v>432871.0107413943</v>
      </c>
      <c r="O72" s="21">
        <v>473996.3</v>
      </c>
      <c r="AD72" s="38" t="e">
        <f>#REF!-O72</f>
        <v>#REF!</v>
      </c>
      <c r="AE72" s="68" t="e">
        <f>AD72/#REF!</f>
        <v>#REF!</v>
      </c>
      <c r="AF72" s="69">
        <v>6156.847662467686</v>
      </c>
      <c r="AG72" s="70" t="e">
        <f>#REF!-AF72</f>
        <v>#REF!</v>
      </c>
      <c r="AH72" s="68" t="e">
        <f>AG72/#REF!</f>
        <v>#REF!</v>
      </c>
      <c r="AI72" s="38" t="e">
        <f>#REF!-#REF!</f>
        <v>#REF!</v>
      </c>
      <c r="AJ72" s="68" t="e">
        <f>AI72/#REF!</f>
        <v>#REF!</v>
      </c>
      <c r="AK72" s="38" t="e">
        <f>#REF!-#REF!</f>
        <v>#REF!</v>
      </c>
      <c r="AL72" s="76" t="e">
        <f>AK72/#REF!</f>
        <v>#REF!</v>
      </c>
    </row>
    <row r="73" spans="1:38" s="39" customFormat="1" ht="12.75">
      <c r="A73" s="15" t="s">
        <v>472</v>
      </c>
      <c r="B73" s="15" t="s">
        <v>473</v>
      </c>
      <c r="C73" s="32">
        <v>137</v>
      </c>
      <c r="D73" s="44">
        <v>228592</v>
      </c>
      <c r="E73" s="34">
        <v>25850</v>
      </c>
      <c r="F73" s="17">
        <f>D73/E73*C73</f>
        <v>1211.4933849129593</v>
      </c>
      <c r="G73" s="18">
        <f>F73/$F$499</f>
        <v>7.412335904836058E-05</v>
      </c>
      <c r="H73" s="19">
        <f>$B$509*G73</f>
        <v>6936.369391694949</v>
      </c>
      <c r="I73" s="20">
        <f>D73/E73</f>
        <v>8.84301740812379</v>
      </c>
      <c r="J73" s="20">
        <f>(I73-10)*C73</f>
        <v>-158.5066150870407</v>
      </c>
      <c r="K73" s="20">
        <f>IF(J73&gt;0,J73,0)</f>
        <v>0</v>
      </c>
      <c r="L73" s="20">
        <f>K73/$K$499</f>
        <v>0</v>
      </c>
      <c r="M73" s="21">
        <f>$F$509*L73</f>
        <v>0</v>
      </c>
      <c r="N73" s="21">
        <f t="shared" si="0"/>
        <v>6936.369391694949</v>
      </c>
      <c r="O73" s="21">
        <v>7180.38</v>
      </c>
      <c r="AD73" s="38" t="e">
        <f>#REF!-O73</f>
        <v>#REF!</v>
      </c>
      <c r="AE73" s="68" t="e">
        <f>AD73/#REF!</f>
        <v>#REF!</v>
      </c>
      <c r="AF73" s="69">
        <v>7113.4239682361</v>
      </c>
      <c r="AG73" s="70" t="e">
        <f>#REF!-AF73</f>
        <v>#REF!</v>
      </c>
      <c r="AH73" s="68" t="e">
        <f>AG73/#REF!</f>
        <v>#REF!</v>
      </c>
      <c r="AI73" s="38" t="e">
        <f>#REF!-#REF!</f>
        <v>#REF!</v>
      </c>
      <c r="AJ73" s="68" t="e">
        <f>AI73/#REF!</f>
        <v>#REF!</v>
      </c>
      <c r="AK73" s="38" t="e">
        <f>#REF!-#REF!</f>
        <v>#REF!</v>
      </c>
      <c r="AL73" s="76" t="e">
        <f>AK73/#REF!</f>
        <v>#REF!</v>
      </c>
    </row>
    <row r="74" spans="1:38" s="39" customFormat="1" ht="12.75">
      <c r="A74" s="15" t="s">
        <v>843</v>
      </c>
      <c r="B74" s="15" t="s">
        <v>844</v>
      </c>
      <c r="C74" s="32">
        <v>3242</v>
      </c>
      <c r="D74" s="44">
        <v>3217901.88</v>
      </c>
      <c r="E74" s="34">
        <v>162100</v>
      </c>
      <c r="F74" s="17">
        <f>D74/E74*C74</f>
        <v>64358.037599999996</v>
      </c>
      <c r="G74" s="18">
        <f>F74/$F$499</f>
        <v>0.003937647525013457</v>
      </c>
      <c r="H74" s="19">
        <f>$B$509*G74</f>
        <v>368480.0327244588</v>
      </c>
      <c r="I74" s="20">
        <f>D74/E74</f>
        <v>19.85133793954349</v>
      </c>
      <c r="J74" s="20">
        <f>(I74-10)*C74</f>
        <v>31938.0376</v>
      </c>
      <c r="K74" s="20">
        <f>IF(J74&gt;0,J74,0)</f>
        <v>31938.0376</v>
      </c>
      <c r="L74" s="20">
        <f>K74/$K$499</f>
        <v>0.008485494317258344</v>
      </c>
      <c r="M74" s="21">
        <f>$F$509*L74</f>
        <v>157099.53002335658</v>
      </c>
      <c r="N74" s="21">
        <f t="shared" si="0"/>
        <v>525579.5627478154</v>
      </c>
      <c r="O74" s="21">
        <v>679767.01</v>
      </c>
      <c r="AD74" s="38" t="e">
        <f>#REF!-O74</f>
        <v>#REF!</v>
      </c>
      <c r="AE74" s="68" t="e">
        <f>AD74/#REF!</f>
        <v>#REF!</v>
      </c>
      <c r="AF74" s="69">
        <v>63490.68594595656</v>
      </c>
      <c r="AG74" s="70" t="e">
        <f>#REF!-AF74</f>
        <v>#REF!</v>
      </c>
      <c r="AH74" s="68" t="e">
        <f>AG74/#REF!</f>
        <v>#REF!</v>
      </c>
      <c r="AI74" s="38" t="e">
        <f>#REF!-#REF!</f>
        <v>#REF!</v>
      </c>
      <c r="AJ74" s="68" t="e">
        <f>AI74/#REF!</f>
        <v>#REF!</v>
      </c>
      <c r="AK74" s="38" t="e">
        <f>#REF!-#REF!</f>
        <v>#REF!</v>
      </c>
      <c r="AL74" s="76" t="e">
        <f>AK74/#REF!</f>
        <v>#REF!</v>
      </c>
    </row>
    <row r="75" spans="1:38" s="39" customFormat="1" ht="12.75">
      <c r="A75" s="15" t="s">
        <v>721</v>
      </c>
      <c r="B75" s="15" t="s">
        <v>722</v>
      </c>
      <c r="C75" s="32">
        <v>507</v>
      </c>
      <c r="D75" s="44">
        <v>251372</v>
      </c>
      <c r="E75" s="34">
        <v>23000</v>
      </c>
      <c r="F75" s="17">
        <f>D75/E75*C75</f>
        <v>5541.113217391305</v>
      </c>
      <c r="G75" s="18">
        <f>F75/$F$499</f>
        <v>0.00033902448800396964</v>
      </c>
      <c r="H75" s="19">
        <f>$B$509*G75</f>
        <v>31725.479144725807</v>
      </c>
      <c r="I75" s="20">
        <f>D75/E75</f>
        <v>10.929217391304348</v>
      </c>
      <c r="J75" s="20">
        <f>(I75-10)*C75</f>
        <v>471.11321739130466</v>
      </c>
      <c r="K75" s="20">
        <f>IF(J75&gt;0,J75,0)</f>
        <v>471.11321739130466</v>
      </c>
      <c r="L75" s="20">
        <f>K75/$K$499</f>
        <v>0.00012516825795706407</v>
      </c>
      <c r="M75" s="21">
        <f>$F$509*L75</f>
        <v>2317.351678487766</v>
      </c>
      <c r="N75" s="21">
        <f t="shared" si="0"/>
        <v>34042.830823213575</v>
      </c>
      <c r="O75" s="21">
        <v>48657.76</v>
      </c>
      <c r="AD75" s="38" t="e">
        <f>#REF!-O75</f>
        <v>#REF!</v>
      </c>
      <c r="AE75" s="68" t="e">
        <f>AD75/#REF!</f>
        <v>#REF!</v>
      </c>
      <c r="AF75" s="69">
        <v>39204.748062431776</v>
      </c>
      <c r="AG75" s="70" t="e">
        <f>#REF!-AF75</f>
        <v>#REF!</v>
      </c>
      <c r="AH75" s="68" t="e">
        <f>AG75/#REF!</f>
        <v>#REF!</v>
      </c>
      <c r="AI75" s="38" t="e">
        <f>#REF!-#REF!</f>
        <v>#REF!</v>
      </c>
      <c r="AJ75" s="68" t="e">
        <f>AI75/#REF!</f>
        <v>#REF!</v>
      </c>
      <c r="AK75" s="38" t="e">
        <f>#REF!-#REF!</f>
        <v>#REF!</v>
      </c>
      <c r="AL75" s="76" t="e">
        <f>AK75/#REF!</f>
        <v>#REF!</v>
      </c>
    </row>
    <row r="76" spans="1:38" s="39" customFormat="1" ht="12.75">
      <c r="A76" s="15" t="s">
        <v>392</v>
      </c>
      <c r="B76" s="15" t="s">
        <v>393</v>
      </c>
      <c r="C76" s="32">
        <v>5267</v>
      </c>
      <c r="D76" s="44">
        <v>13773206.44</v>
      </c>
      <c r="E76" s="34">
        <v>1271000</v>
      </c>
      <c r="F76" s="17">
        <f>D76/E76*C76</f>
        <v>57075.90741107789</v>
      </c>
      <c r="G76" s="18">
        <f>F76/$F$499</f>
        <v>0.0034921015919094477</v>
      </c>
      <c r="H76" s="19">
        <f>$B$509*G76</f>
        <v>326786.41262070055</v>
      </c>
      <c r="I76" s="20">
        <f>D76/E76</f>
        <v>10.836511754523997</v>
      </c>
      <c r="J76" s="20">
        <f>(I76-10)*C76</f>
        <v>4405.907411077891</v>
      </c>
      <c r="K76" s="20">
        <f>IF(J76&gt;0,J76,0)</f>
        <v>4405.907411077891</v>
      </c>
      <c r="L76" s="20">
        <f>K76/$K$499</f>
        <v>0.0011705885867911894</v>
      </c>
      <c r="M76" s="21">
        <f>$F$509*L76</f>
        <v>21672.151316108426</v>
      </c>
      <c r="N76" s="21">
        <f aca="true" t="shared" si="1" ref="N76:N139">H76+M76</f>
        <v>348458.56393680896</v>
      </c>
      <c r="O76" s="21">
        <v>392576.53</v>
      </c>
      <c r="AD76" s="38" t="e">
        <f>#REF!-O76</f>
        <v>#REF!</v>
      </c>
      <c r="AE76" s="68" t="e">
        <f>AD76/#REF!</f>
        <v>#REF!</v>
      </c>
      <c r="AF76" s="69">
        <v>1875635.1675282805</v>
      </c>
      <c r="AG76" s="70" t="e">
        <f>#REF!-AF76</f>
        <v>#REF!</v>
      </c>
      <c r="AH76" s="68" t="e">
        <f>AG76/#REF!</f>
        <v>#REF!</v>
      </c>
      <c r="AI76" s="38" t="e">
        <f>#REF!-#REF!</f>
        <v>#REF!</v>
      </c>
      <c r="AJ76" s="68" t="e">
        <f>AI76/#REF!</f>
        <v>#REF!</v>
      </c>
      <c r="AK76" s="38" t="e">
        <f>#REF!-#REF!</f>
        <v>#REF!</v>
      </c>
      <c r="AL76" s="76" t="e">
        <f>AK76/#REF!</f>
        <v>#REF!</v>
      </c>
    </row>
    <row r="77" spans="1:38" s="39" customFormat="1" ht="12.75">
      <c r="A77" s="15" t="s">
        <v>723</v>
      </c>
      <c r="B77" s="15" t="s">
        <v>724</v>
      </c>
      <c r="C77" s="32">
        <v>2121</v>
      </c>
      <c r="D77" s="44">
        <v>1187955.96</v>
      </c>
      <c r="E77" s="34">
        <v>104350</v>
      </c>
      <c r="F77" s="17">
        <f>D77/E77*C77</f>
        <v>24146.186786391947</v>
      </c>
      <c r="G77" s="18">
        <f>F77/$F$499</f>
        <v>0.0014773472931056074</v>
      </c>
      <c r="H77" s="19">
        <f>$B$509*G77</f>
        <v>138248.27525848302</v>
      </c>
      <c r="I77" s="20">
        <f>D77/E77</f>
        <v>11.384340776233827</v>
      </c>
      <c r="J77" s="20">
        <f>(I77-10)*C77</f>
        <v>2936.186786391948</v>
      </c>
      <c r="K77" s="20">
        <f>IF(J77&gt;0,J77,0)</f>
        <v>2936.186786391948</v>
      </c>
      <c r="L77" s="20">
        <f>K77/$K$499</f>
        <v>0.0007801041692786383</v>
      </c>
      <c r="M77" s="21">
        <f>$F$509*L77</f>
        <v>14442.764767831719</v>
      </c>
      <c r="N77" s="21">
        <f t="shared" si="1"/>
        <v>152691.04002631473</v>
      </c>
      <c r="O77" s="21">
        <v>210730.34</v>
      </c>
      <c r="AD77" s="38" t="e">
        <f>#REF!-O77</f>
        <v>#REF!</v>
      </c>
      <c r="AE77" s="68" t="e">
        <f>AD77/#REF!</f>
        <v>#REF!</v>
      </c>
      <c r="AF77" s="69">
        <v>27404.60064343653</v>
      </c>
      <c r="AG77" s="70" t="e">
        <f>#REF!-AF77</f>
        <v>#REF!</v>
      </c>
      <c r="AH77" s="68" t="e">
        <f>AG77/#REF!</f>
        <v>#REF!</v>
      </c>
      <c r="AI77" s="38" t="e">
        <f>#REF!-#REF!</f>
        <v>#REF!</v>
      </c>
      <c r="AJ77" s="68" t="e">
        <f>AI77/#REF!</f>
        <v>#REF!</v>
      </c>
      <c r="AK77" s="38" t="e">
        <f>#REF!-#REF!</f>
        <v>#REF!</v>
      </c>
      <c r="AL77" s="76" t="e">
        <f>AK77/#REF!</f>
        <v>#REF!</v>
      </c>
    </row>
    <row r="78" spans="1:38" s="39" customFormat="1" ht="12.75">
      <c r="A78" s="15" t="s">
        <v>474</v>
      </c>
      <c r="B78" s="15" t="s">
        <v>475</v>
      </c>
      <c r="C78" s="32">
        <v>1150</v>
      </c>
      <c r="D78" s="44">
        <v>636199.35</v>
      </c>
      <c r="E78" s="34">
        <v>58000</v>
      </c>
      <c r="F78" s="17">
        <f>D78/E78*C78</f>
        <v>12614.297456896551</v>
      </c>
      <c r="G78" s="18">
        <f>F78/$F$499</f>
        <v>0.0007717863846260634</v>
      </c>
      <c r="H78" s="19">
        <f>$B$509*G78</f>
        <v>72222.7854211841</v>
      </c>
      <c r="I78" s="20">
        <f>D78/E78</f>
        <v>10.968954310344827</v>
      </c>
      <c r="J78" s="20">
        <f>(I78-10)*C78</f>
        <v>1114.2974568965515</v>
      </c>
      <c r="K78" s="20">
        <f>IF(J78&gt;0,J78,0)</f>
        <v>1114.2974568965515</v>
      </c>
      <c r="L78" s="20">
        <f>K78/$K$499</f>
        <v>0.0002960534036765964</v>
      </c>
      <c r="M78" s="21">
        <f>$F$509*L78</f>
        <v>5481.10090473028</v>
      </c>
      <c r="N78" s="21">
        <f t="shared" si="1"/>
        <v>77703.88632591438</v>
      </c>
      <c r="O78" s="21">
        <v>109839.06</v>
      </c>
      <c r="AD78" s="38" t="e">
        <f>#REF!-O78</f>
        <v>#REF!</v>
      </c>
      <c r="AE78" s="68" t="e">
        <f>AD78/#REF!</f>
        <v>#REF!</v>
      </c>
      <c r="AF78" s="69">
        <v>94047.72422361198</v>
      </c>
      <c r="AG78" s="70" t="e">
        <f>#REF!-AF78</f>
        <v>#REF!</v>
      </c>
      <c r="AH78" s="68" t="e">
        <f>AG78/#REF!</f>
        <v>#REF!</v>
      </c>
      <c r="AI78" s="38" t="e">
        <f>#REF!-#REF!</f>
        <v>#REF!</v>
      </c>
      <c r="AJ78" s="68" t="e">
        <f>AI78/#REF!</f>
        <v>#REF!</v>
      </c>
      <c r="AK78" s="38" t="e">
        <f>#REF!-#REF!</f>
        <v>#REF!</v>
      </c>
      <c r="AL78" s="76" t="e">
        <f>AK78/#REF!</f>
        <v>#REF!</v>
      </c>
    </row>
    <row r="79" spans="1:38" s="39" customFormat="1" ht="12.75">
      <c r="A79" s="15" t="s">
        <v>170</v>
      </c>
      <c r="B79" s="15" t="s">
        <v>171</v>
      </c>
      <c r="C79" s="32">
        <v>9040</v>
      </c>
      <c r="D79" s="44">
        <v>21590285.72</v>
      </c>
      <c r="E79" s="34">
        <v>1828400</v>
      </c>
      <c r="F79" s="17">
        <f>D79/E79*C79</f>
        <v>106746.98255786479</v>
      </c>
      <c r="G79" s="18">
        <f>F79/$F$499</f>
        <v>0.006531149912992857</v>
      </c>
      <c r="H79" s="19">
        <f>$B$509*G79</f>
        <v>611176.6780496</v>
      </c>
      <c r="I79" s="20">
        <f>D79/E79</f>
        <v>11.808294530737255</v>
      </c>
      <c r="J79" s="20">
        <f>(I79-10)*C79</f>
        <v>16346.982557864787</v>
      </c>
      <c r="K79" s="20">
        <f>IF(J79&gt;0,J79,0)</f>
        <v>16346.982557864787</v>
      </c>
      <c r="L79" s="20">
        <f>K79/$K$499</f>
        <v>0.004343166895109515</v>
      </c>
      <c r="M79" s="21">
        <f>$F$509*L79</f>
        <v>80408.92522277466</v>
      </c>
      <c r="N79" s="21">
        <f t="shared" si="1"/>
        <v>691585.6032723746</v>
      </c>
      <c r="O79" s="21">
        <v>740197.27</v>
      </c>
      <c r="AD79" s="38" t="e">
        <f>#REF!-O79</f>
        <v>#REF!</v>
      </c>
      <c r="AE79" s="68" t="e">
        <f>AD79/#REF!</f>
        <v>#REF!</v>
      </c>
      <c r="AF79" s="69">
        <v>33973.34516667358</v>
      </c>
      <c r="AG79" s="70" t="e">
        <f>#REF!-AF79</f>
        <v>#REF!</v>
      </c>
      <c r="AH79" s="68" t="e">
        <f>AG79/#REF!</f>
        <v>#REF!</v>
      </c>
      <c r="AI79" s="38" t="e">
        <f>#REF!-#REF!</f>
        <v>#REF!</v>
      </c>
      <c r="AJ79" s="68" t="e">
        <f>AI79/#REF!</f>
        <v>#REF!</v>
      </c>
      <c r="AK79" s="38" t="e">
        <f>#REF!-#REF!</f>
        <v>#REF!</v>
      </c>
      <c r="AL79" s="76" t="e">
        <f>AK79/#REF!</f>
        <v>#REF!</v>
      </c>
    </row>
    <row r="80" spans="1:38" s="39" customFormat="1" ht="12.75">
      <c r="A80" s="15" t="s">
        <v>725</v>
      </c>
      <c r="B80" s="15" t="s">
        <v>726</v>
      </c>
      <c r="C80" s="32">
        <v>106</v>
      </c>
      <c r="D80" s="44">
        <v>195545.84</v>
      </c>
      <c r="E80" s="34">
        <v>26600</v>
      </c>
      <c r="F80" s="17">
        <f>D80/E80*C80</f>
        <v>779.2428210526316</v>
      </c>
      <c r="G80" s="18">
        <f>F80/$F$499</f>
        <v>4.767677325360833E-05</v>
      </c>
      <c r="H80" s="19">
        <f>$B$509*G80</f>
        <v>4461.531626964544</v>
      </c>
      <c r="I80" s="20">
        <f>D80/E80</f>
        <v>7.351347368421052</v>
      </c>
      <c r="J80" s="20">
        <f>(I80-10)*C80</f>
        <v>-280.75717894736846</v>
      </c>
      <c r="K80" s="20">
        <f>IF(J80&gt;0,J80,0)</f>
        <v>0</v>
      </c>
      <c r="L80" s="20">
        <f>K80/$K$499</f>
        <v>0</v>
      </c>
      <c r="M80" s="21">
        <f>$F$509*L80</f>
        <v>0</v>
      </c>
      <c r="N80" s="21">
        <f t="shared" si="1"/>
        <v>4461.531626964544</v>
      </c>
      <c r="O80" s="21">
        <v>4179.68</v>
      </c>
      <c r="AD80" s="38" t="e">
        <f>#REF!-O80</f>
        <v>#REF!</v>
      </c>
      <c r="AE80" s="68" t="e">
        <f>AD80/#REF!</f>
        <v>#REF!</v>
      </c>
      <c r="AF80" s="69">
        <v>14447.018366828132</v>
      </c>
      <c r="AG80" s="70" t="e">
        <f>#REF!-AF80</f>
        <v>#REF!</v>
      </c>
      <c r="AH80" s="68" t="e">
        <f>AG80/#REF!</f>
        <v>#REF!</v>
      </c>
      <c r="AI80" s="38" t="e">
        <f>#REF!-#REF!</f>
        <v>#REF!</v>
      </c>
      <c r="AJ80" s="68" t="e">
        <f>AI80/#REF!</f>
        <v>#REF!</v>
      </c>
      <c r="AK80" s="38" t="e">
        <f>#REF!-#REF!</f>
        <v>#REF!</v>
      </c>
      <c r="AL80" s="76" t="e">
        <f>AK80/#REF!</f>
        <v>#REF!</v>
      </c>
    </row>
    <row r="81" spans="1:38" s="39" customFormat="1" ht="12.75">
      <c r="A81" s="15" t="s">
        <v>42</v>
      </c>
      <c r="B81" s="15" t="s">
        <v>43</v>
      </c>
      <c r="C81" s="32">
        <v>8187</v>
      </c>
      <c r="D81" s="44">
        <v>6225821</v>
      </c>
      <c r="E81" s="34">
        <v>323400</v>
      </c>
      <c r="F81" s="17">
        <f>D81/E81*C81</f>
        <v>157609.14201298702</v>
      </c>
      <c r="G81" s="18">
        <f>F81/$F$499</f>
        <v>0.00964307289517064</v>
      </c>
      <c r="H81" s="19">
        <f>$B$509*G81</f>
        <v>902386.461308437</v>
      </c>
      <c r="I81" s="20">
        <f>D81/E81</f>
        <v>19.251147186147186</v>
      </c>
      <c r="J81" s="20">
        <f>(I81-10)*C81</f>
        <v>75739.14201298701</v>
      </c>
      <c r="K81" s="20">
        <f>IF(J81&gt;0,J81,0)</f>
        <v>75739.14201298701</v>
      </c>
      <c r="L81" s="20">
        <f>K81/$K$499</f>
        <v>0.020122841208791865</v>
      </c>
      <c r="M81" s="21">
        <f>$F$509*L81</f>
        <v>372552.11994028464</v>
      </c>
      <c r="N81" s="21">
        <f t="shared" si="1"/>
        <v>1274938.5812487216</v>
      </c>
      <c r="O81" s="21">
        <v>1487525.25</v>
      </c>
      <c r="AD81" s="38" t="e">
        <f>#REF!-O81</f>
        <v>#REF!</v>
      </c>
      <c r="AE81" s="68" t="e">
        <f>AD81/#REF!</f>
        <v>#REF!</v>
      </c>
      <c r="AF81" s="69">
        <v>91331.58387136529</v>
      </c>
      <c r="AG81" s="70" t="e">
        <f>#REF!-AF81</f>
        <v>#REF!</v>
      </c>
      <c r="AH81" s="68" t="e">
        <f>AG81/#REF!</f>
        <v>#REF!</v>
      </c>
      <c r="AI81" s="38" t="e">
        <f>#REF!-#REF!</f>
        <v>#REF!</v>
      </c>
      <c r="AJ81" s="68" t="e">
        <f>AI81/#REF!</f>
        <v>#REF!</v>
      </c>
      <c r="AK81" s="38" t="e">
        <f>#REF!-#REF!</f>
        <v>#REF!</v>
      </c>
      <c r="AL81" s="76" t="e">
        <f>AK81/#REF!</f>
        <v>#REF!</v>
      </c>
    </row>
    <row r="82" spans="1:38" s="39" customFormat="1" ht="12.75">
      <c r="A82" s="15" t="s">
        <v>548</v>
      </c>
      <c r="B82" s="15" t="s">
        <v>549</v>
      </c>
      <c r="C82" s="32">
        <v>2639</v>
      </c>
      <c r="D82" s="44">
        <v>1649737.95</v>
      </c>
      <c r="E82" s="34">
        <v>157850</v>
      </c>
      <c r="F82" s="17">
        <f>D82/E82*C82</f>
        <v>27580.98479600887</v>
      </c>
      <c r="G82" s="18">
        <f>F82/$F$499</f>
        <v>0.001687500125383533</v>
      </c>
      <c r="H82" s="19">
        <f>$B$509*G82</f>
        <v>157914.1092426061</v>
      </c>
      <c r="I82" s="20">
        <f>D82/E82</f>
        <v>10.45130155210643</v>
      </c>
      <c r="J82" s="20">
        <f>(I82-10)*C82</f>
        <v>1190.9847960088707</v>
      </c>
      <c r="K82" s="20">
        <f>IF(J82&gt;0,J82,0)</f>
        <v>1190.9847960088707</v>
      </c>
      <c r="L82" s="20">
        <f>K82/$K$499</f>
        <v>0.00031642816772419234</v>
      </c>
      <c r="M82" s="21">
        <f>$F$509*L82</f>
        <v>5858.317097039074</v>
      </c>
      <c r="N82" s="21">
        <f t="shared" si="1"/>
        <v>163772.42633964517</v>
      </c>
      <c r="O82" s="21">
        <v>245465.11</v>
      </c>
      <c r="AD82" s="38" t="e">
        <f>#REF!-O82</f>
        <v>#REF!</v>
      </c>
      <c r="AE82" s="68" t="e">
        <f>AD82/#REF!</f>
        <v>#REF!</v>
      </c>
      <c r="AF82" s="69">
        <v>64513.11738804616</v>
      </c>
      <c r="AG82" s="70" t="e">
        <f>#REF!-AF82</f>
        <v>#REF!</v>
      </c>
      <c r="AH82" s="68" t="e">
        <f>AG82/#REF!</f>
        <v>#REF!</v>
      </c>
      <c r="AI82" s="38" t="e">
        <f>#REF!-#REF!</f>
        <v>#REF!</v>
      </c>
      <c r="AJ82" s="68" t="e">
        <f>AI82/#REF!</f>
        <v>#REF!</v>
      </c>
      <c r="AK82" s="38" t="e">
        <f>#REF!-#REF!</f>
        <v>#REF!</v>
      </c>
      <c r="AL82" s="76" t="e">
        <f>AK82/#REF!</f>
        <v>#REF!</v>
      </c>
    </row>
    <row r="83" spans="1:38" s="39" customFormat="1" ht="12.75">
      <c r="A83" s="15" t="s">
        <v>220</v>
      </c>
      <c r="B83" s="15" t="s">
        <v>221</v>
      </c>
      <c r="C83" s="32">
        <v>440</v>
      </c>
      <c r="D83" s="44">
        <v>2631015.43</v>
      </c>
      <c r="E83" s="34">
        <v>573900</v>
      </c>
      <c r="F83" s="17">
        <f>D83/E83*C83</f>
        <v>2017.1576741592612</v>
      </c>
      <c r="G83" s="18">
        <f>F83/$F$499</f>
        <v>0.00012341668918778713</v>
      </c>
      <c r="H83" s="19">
        <f>$B$509*G83</f>
        <v>11549.176350035226</v>
      </c>
      <c r="I83" s="20">
        <f>D83/E83</f>
        <v>4.5844492594528665</v>
      </c>
      <c r="J83" s="20">
        <f>(I83-10)*C83</f>
        <v>-2382.842325840739</v>
      </c>
      <c r="K83" s="20">
        <f>IF(J83&gt;0,J83,0)</f>
        <v>0</v>
      </c>
      <c r="L83" s="20">
        <f>K83/$K$499</f>
        <v>0</v>
      </c>
      <c r="M83" s="21">
        <f>$F$509*L83</f>
        <v>0</v>
      </c>
      <c r="N83" s="21">
        <f t="shared" si="1"/>
        <v>11549.176350035226</v>
      </c>
      <c r="O83" s="21">
        <v>14429.39</v>
      </c>
      <c r="AD83" s="38" t="e">
        <f>#REF!-O83</f>
        <v>#REF!</v>
      </c>
      <c r="AE83" s="68" t="e">
        <f>AD83/#REF!</f>
        <v>#REF!</v>
      </c>
      <c r="AF83" s="69">
        <v>27814.73646004643</v>
      </c>
      <c r="AG83" s="70" t="e">
        <f>#REF!-AF83</f>
        <v>#REF!</v>
      </c>
      <c r="AH83" s="68" t="e">
        <f>AG83/#REF!</f>
        <v>#REF!</v>
      </c>
      <c r="AI83" s="38" t="e">
        <f>#REF!-#REF!</f>
        <v>#REF!</v>
      </c>
      <c r="AJ83" s="68" t="e">
        <f>AI83/#REF!</f>
        <v>#REF!</v>
      </c>
      <c r="AK83" s="38" t="e">
        <f>#REF!-#REF!</f>
        <v>#REF!</v>
      </c>
      <c r="AL83" s="76" t="e">
        <f>AK83/#REF!</f>
        <v>#REF!</v>
      </c>
    </row>
    <row r="84" spans="1:38" s="39" customFormat="1" ht="12.75">
      <c r="A84" s="15" t="s">
        <v>550</v>
      </c>
      <c r="B84" s="15" t="s">
        <v>551</v>
      </c>
      <c r="C84" s="32">
        <v>139</v>
      </c>
      <c r="D84" s="44">
        <v>206363.06</v>
      </c>
      <c r="E84" s="34">
        <v>15550</v>
      </c>
      <c r="F84" s="17">
        <f>D84/E84*C84</f>
        <v>1844.660150482315</v>
      </c>
      <c r="G84" s="18">
        <f>F84/$F$499</f>
        <v>0.00011286269356413129</v>
      </c>
      <c r="H84" s="19">
        <f>$B$509*G84</f>
        <v>10561.546901722631</v>
      </c>
      <c r="I84" s="20">
        <f>D84/E84</f>
        <v>13.270936334405144</v>
      </c>
      <c r="J84" s="20">
        <f>(I84-10)*C84</f>
        <v>454.66015048231503</v>
      </c>
      <c r="K84" s="20">
        <f>IF(J84&gt;0,J84,0)</f>
        <v>454.66015048231503</v>
      </c>
      <c r="L84" s="20">
        <f>K84/$K$499</f>
        <v>0.00012079690591890055</v>
      </c>
      <c r="M84" s="21">
        <f>$F$509*L84</f>
        <v>2236.4209365549837</v>
      </c>
      <c r="N84" s="21">
        <f t="shared" si="1"/>
        <v>12797.967838277615</v>
      </c>
      <c r="O84" s="21">
        <v>9345.93</v>
      </c>
      <c r="AD84" s="38" t="e">
        <f>#REF!-O84</f>
        <v>#REF!</v>
      </c>
      <c r="AE84" s="68" t="e">
        <f>AD84/#REF!</f>
        <v>#REF!</v>
      </c>
      <c r="AF84" s="69">
        <v>424281.0939617683</v>
      </c>
      <c r="AG84" s="70" t="e">
        <f>#REF!-AF84</f>
        <v>#REF!</v>
      </c>
      <c r="AH84" s="68" t="e">
        <f>AG84/#REF!</f>
        <v>#REF!</v>
      </c>
      <c r="AI84" s="38" t="e">
        <f>#REF!-#REF!</f>
        <v>#REF!</v>
      </c>
      <c r="AJ84" s="68" t="e">
        <f>AI84/#REF!</f>
        <v>#REF!</v>
      </c>
      <c r="AK84" s="38" t="e">
        <f>#REF!-#REF!</f>
        <v>#REF!</v>
      </c>
      <c r="AL84" s="76" t="e">
        <f>AK84/#REF!</f>
        <v>#REF!</v>
      </c>
    </row>
    <row r="85" spans="1:38" s="39" customFormat="1" ht="12.75">
      <c r="A85" s="15" t="s">
        <v>222</v>
      </c>
      <c r="B85" s="15" t="s">
        <v>223</v>
      </c>
      <c r="C85" s="32">
        <v>506</v>
      </c>
      <c r="D85" s="44">
        <v>341680.42</v>
      </c>
      <c r="E85" s="34">
        <v>26400</v>
      </c>
      <c r="F85" s="17">
        <f>D85/E85*C85</f>
        <v>6548.874716666666</v>
      </c>
      <c r="G85" s="18">
        <f>F85/$F$499</f>
        <v>0.0004006828250416651</v>
      </c>
      <c r="H85" s="19">
        <f>$B$509*G85</f>
        <v>37495.38767642154</v>
      </c>
      <c r="I85" s="20">
        <f>D85/E85</f>
        <v>12.94244015151515</v>
      </c>
      <c r="J85" s="20">
        <f>(I85-10)*C85</f>
        <v>1488.874716666666</v>
      </c>
      <c r="K85" s="20">
        <f>IF(J85&gt;0,J85,0)</f>
        <v>1488.874716666666</v>
      </c>
      <c r="L85" s="20">
        <f>K85/$K$499</f>
        <v>0.0003955733945088919</v>
      </c>
      <c r="M85" s="21">
        <f>$F$509*L85</f>
        <v>7323.603321576384</v>
      </c>
      <c r="N85" s="21">
        <f t="shared" si="1"/>
        <v>44818.99099799792</v>
      </c>
      <c r="O85" s="21">
        <v>57395.87</v>
      </c>
      <c r="AD85" s="38" t="e">
        <f>#REF!-O85</f>
        <v>#REF!</v>
      </c>
      <c r="AE85" s="68" t="e">
        <f>AD85/#REF!</f>
        <v>#REF!</v>
      </c>
      <c r="AF85" s="69">
        <v>39944.19009572477</v>
      </c>
      <c r="AG85" s="70" t="e">
        <f>#REF!-AF85</f>
        <v>#REF!</v>
      </c>
      <c r="AH85" s="68" t="e">
        <f>AG85/#REF!</f>
        <v>#REF!</v>
      </c>
      <c r="AI85" s="38" t="e">
        <f>#REF!-#REF!</f>
        <v>#REF!</v>
      </c>
      <c r="AJ85" s="68" t="e">
        <f>AI85/#REF!</f>
        <v>#REF!</v>
      </c>
      <c r="AK85" s="38" t="e">
        <f>#REF!-#REF!</f>
        <v>#REF!</v>
      </c>
      <c r="AL85" s="76" t="e">
        <f>AK85/#REF!</f>
        <v>#REF!</v>
      </c>
    </row>
    <row r="86" spans="1:38" s="39" customFormat="1" ht="12.75">
      <c r="A86" s="15" t="s">
        <v>44</v>
      </c>
      <c r="B86" s="15" t="s">
        <v>45</v>
      </c>
      <c r="C86" s="32">
        <v>203</v>
      </c>
      <c r="D86" s="44">
        <v>134140.86</v>
      </c>
      <c r="E86" s="34">
        <v>10800</v>
      </c>
      <c r="F86" s="17">
        <f>D86/E86*C86</f>
        <v>2521.35135</v>
      </c>
      <c r="G86" s="18">
        <f>F86/$F$499</f>
        <v>0.00015426500361497722</v>
      </c>
      <c r="H86" s="19">
        <f>$B$509*G86</f>
        <v>14435.922265564208</v>
      </c>
      <c r="I86" s="20">
        <f>D86/E86</f>
        <v>12.420449999999999</v>
      </c>
      <c r="J86" s="20">
        <f>(I86-10)*C86</f>
        <v>491.3513499999998</v>
      </c>
      <c r="K86" s="20">
        <f>IF(J86&gt;0,J86,0)</f>
        <v>491.3513499999998</v>
      </c>
      <c r="L86" s="20">
        <f>K86/$K$499</f>
        <v>0.0001305452495366282</v>
      </c>
      <c r="M86" s="21">
        <f>$F$509*L86</f>
        <v>2416.9007228340715</v>
      </c>
      <c r="N86" s="21">
        <f t="shared" si="1"/>
        <v>16852.82298839828</v>
      </c>
      <c r="O86" s="21">
        <v>19342.14</v>
      </c>
      <c r="AD86" s="38" t="e">
        <f>#REF!-O86</f>
        <v>#REF!</v>
      </c>
      <c r="AE86" s="68" t="e">
        <f>AD86/#REF!</f>
        <v>#REF!</v>
      </c>
      <c r="AF86" s="69">
        <v>44401.954869661095</v>
      </c>
      <c r="AG86" s="70" t="e">
        <f>#REF!-AF86</f>
        <v>#REF!</v>
      </c>
      <c r="AH86" s="68" t="e">
        <f>AG86/#REF!</f>
        <v>#REF!</v>
      </c>
      <c r="AI86" s="38" t="e">
        <f>#REF!-#REF!</f>
        <v>#REF!</v>
      </c>
      <c r="AJ86" s="68" t="e">
        <f>AI86/#REF!</f>
        <v>#REF!</v>
      </c>
      <c r="AK86" s="38" t="e">
        <f>#REF!-#REF!</f>
        <v>#REF!</v>
      </c>
      <c r="AL86" s="76" t="e">
        <f>AK86/#REF!</f>
        <v>#REF!</v>
      </c>
    </row>
    <row r="87" spans="1:38" s="39" customFormat="1" ht="12.75">
      <c r="A87" s="15" t="s">
        <v>172</v>
      </c>
      <c r="B87" s="15" t="s">
        <v>173</v>
      </c>
      <c r="C87" s="32">
        <v>3650</v>
      </c>
      <c r="D87" s="44">
        <v>5941669.37</v>
      </c>
      <c r="E87" s="34">
        <v>629050</v>
      </c>
      <c r="F87" s="17">
        <f>D87/E87*C87</f>
        <v>34475.94499721802</v>
      </c>
      <c r="G87" s="18">
        <f>F87/$F$499</f>
        <v>0.0021093576583944137</v>
      </c>
      <c r="H87" s="19">
        <f>$B$509*G87</f>
        <v>197390.9990813881</v>
      </c>
      <c r="I87" s="20">
        <f>D87/E87</f>
        <v>9.445464382799459</v>
      </c>
      <c r="J87" s="20">
        <f>(I87-10)*C87</f>
        <v>-2024.0550027819743</v>
      </c>
      <c r="K87" s="20">
        <f>IF(J87&gt;0,J87,0)</f>
        <v>0</v>
      </c>
      <c r="L87" s="20">
        <f>K87/$K$499</f>
        <v>0</v>
      </c>
      <c r="M87" s="21">
        <f>$F$509*L87</f>
        <v>0</v>
      </c>
      <c r="N87" s="21">
        <f t="shared" si="1"/>
        <v>197390.9990813881</v>
      </c>
      <c r="O87" s="21">
        <v>248973.26</v>
      </c>
      <c r="AD87" s="38" t="e">
        <f>#REF!-O87</f>
        <v>#REF!</v>
      </c>
      <c r="AE87" s="68" t="e">
        <f>AD87/#REF!</f>
        <v>#REF!</v>
      </c>
      <c r="AF87" s="69">
        <v>329102.2024902586</v>
      </c>
      <c r="AG87" s="70" t="e">
        <f>#REF!-AF87</f>
        <v>#REF!</v>
      </c>
      <c r="AH87" s="68" t="e">
        <f>AG87/#REF!</f>
        <v>#REF!</v>
      </c>
      <c r="AI87" s="38" t="e">
        <f>#REF!-#REF!</f>
        <v>#REF!</v>
      </c>
      <c r="AJ87" s="68" t="e">
        <f>AI87/#REF!</f>
        <v>#REF!</v>
      </c>
      <c r="AK87" s="38" t="e">
        <f>#REF!-#REF!</f>
        <v>#REF!</v>
      </c>
      <c r="AL87" s="76" t="e">
        <f>AK87/#REF!</f>
        <v>#REF!</v>
      </c>
    </row>
    <row r="88" spans="1:38" s="39" customFormat="1" ht="12.75">
      <c r="A88" s="15" t="s">
        <v>272</v>
      </c>
      <c r="B88" s="15" t="s">
        <v>273</v>
      </c>
      <c r="C88" s="32">
        <v>1416</v>
      </c>
      <c r="D88" s="44">
        <v>2312017.62</v>
      </c>
      <c r="E88" s="40">
        <v>381050</v>
      </c>
      <c r="F88" s="17">
        <f>D88/E88*C88</f>
        <v>8591.567904264533</v>
      </c>
      <c r="G88" s="18">
        <f>F88/$F$499</f>
        <v>0.0005256618653364952</v>
      </c>
      <c r="H88" s="19">
        <f>$B$509*G88</f>
        <v>49190.766850196895</v>
      </c>
      <c r="I88" s="20">
        <f>D88/E88</f>
        <v>6.067491457813936</v>
      </c>
      <c r="J88" s="20">
        <f>(I88-10)*C88</f>
        <v>-5568.432095735468</v>
      </c>
      <c r="K88" s="20">
        <f>IF(J88&gt;0,J88,0)</f>
        <v>0</v>
      </c>
      <c r="L88" s="20">
        <f>K88/$K$499</f>
        <v>0</v>
      </c>
      <c r="M88" s="21">
        <f>$F$509*L88</f>
        <v>0</v>
      </c>
      <c r="N88" s="21">
        <f t="shared" si="1"/>
        <v>49190.766850196895</v>
      </c>
      <c r="O88" s="21">
        <v>52691.43</v>
      </c>
      <c r="AD88" s="38" t="e">
        <f>#REF!-O88</f>
        <v>#REF!</v>
      </c>
      <c r="AE88" s="68" t="e">
        <f>AD88/#REF!</f>
        <v>#REF!</v>
      </c>
      <c r="AF88" s="69">
        <v>84057.92948208243</v>
      </c>
      <c r="AG88" s="70" t="e">
        <f>#REF!-AF88</f>
        <v>#REF!</v>
      </c>
      <c r="AH88" s="68" t="e">
        <f>AG88/#REF!</f>
        <v>#REF!</v>
      </c>
      <c r="AI88" s="38" t="e">
        <f>#REF!-#REF!</f>
        <v>#REF!</v>
      </c>
      <c r="AJ88" s="68" t="e">
        <f>AI88/#REF!</f>
        <v>#REF!</v>
      </c>
      <c r="AK88" s="38" t="e">
        <f>#REF!-#REF!</f>
        <v>#REF!</v>
      </c>
      <c r="AL88" s="76" t="e">
        <f>AK88/#REF!</f>
        <v>#REF!</v>
      </c>
    </row>
    <row r="89" spans="1:38" s="39" customFormat="1" ht="12.75">
      <c r="A89" s="15" t="s">
        <v>46</v>
      </c>
      <c r="B89" s="15" t="s">
        <v>47</v>
      </c>
      <c r="C89" s="32">
        <v>438</v>
      </c>
      <c r="D89" s="44">
        <v>202319.59</v>
      </c>
      <c r="E89" s="34">
        <v>21900</v>
      </c>
      <c r="F89" s="17">
        <f>D89/E89*C89</f>
        <v>4046.3918</v>
      </c>
      <c r="G89" s="18">
        <f>F89/$F$499</f>
        <v>0.0002475722574938293</v>
      </c>
      <c r="H89" s="19">
        <f>$B$509*G89</f>
        <v>23167.496065479503</v>
      </c>
      <c r="I89" s="20">
        <f>D89/E89</f>
        <v>9.238337442922374</v>
      </c>
      <c r="J89" s="20">
        <f>(I89-10)*C89</f>
        <v>-333.60820000000024</v>
      </c>
      <c r="K89" s="20">
        <f>IF(J89&gt;0,J89,0)</f>
        <v>0</v>
      </c>
      <c r="L89" s="20">
        <f>K89/$K$499</f>
        <v>0</v>
      </c>
      <c r="M89" s="21">
        <f>$F$509*L89</f>
        <v>0</v>
      </c>
      <c r="N89" s="21">
        <f t="shared" si="1"/>
        <v>23167.496065479503</v>
      </c>
      <c r="O89" s="21">
        <v>43611.48</v>
      </c>
      <c r="AD89" s="38" t="e">
        <f>#REF!-O89</f>
        <v>#REF!</v>
      </c>
      <c r="AE89" s="68" t="e">
        <f>AD89/#REF!</f>
        <v>#REF!</v>
      </c>
      <c r="AF89" s="69">
        <v>3694.7390384411196</v>
      </c>
      <c r="AG89" s="70" t="e">
        <f>#REF!-AF89</f>
        <v>#REF!</v>
      </c>
      <c r="AH89" s="68" t="e">
        <f>AG89/#REF!</f>
        <v>#REF!</v>
      </c>
      <c r="AI89" s="38" t="e">
        <f>#REF!-#REF!</f>
        <v>#REF!</v>
      </c>
      <c r="AJ89" s="68" t="e">
        <f>AI89/#REF!</f>
        <v>#REF!</v>
      </c>
      <c r="AK89" s="38" t="e">
        <f>#REF!-#REF!</f>
        <v>#REF!</v>
      </c>
      <c r="AL89" s="76" t="e">
        <f>AK89/#REF!</f>
        <v>#REF!</v>
      </c>
    </row>
    <row r="90" spans="1:38" s="39" customFormat="1" ht="12.75">
      <c r="A90" s="15" t="s">
        <v>48</v>
      </c>
      <c r="B90" s="15" t="s">
        <v>49</v>
      </c>
      <c r="C90" s="32">
        <v>316</v>
      </c>
      <c r="D90" s="44">
        <v>201233.52</v>
      </c>
      <c r="E90" s="34">
        <v>16850</v>
      </c>
      <c r="F90" s="17">
        <f>D90/E90*C90</f>
        <v>3773.8749151335305</v>
      </c>
      <c r="G90" s="18">
        <f>F90/$F$499</f>
        <v>0.00023089873112112913</v>
      </c>
      <c r="H90" s="19">
        <f>$B$509*G90</f>
        <v>21607.208735438784</v>
      </c>
      <c r="I90" s="20">
        <f>D90/E90</f>
        <v>11.942642136498515</v>
      </c>
      <c r="J90" s="20">
        <f>(I90-10)*C90</f>
        <v>613.8749151335307</v>
      </c>
      <c r="K90" s="20">
        <f>IF(J90&gt;0,J90,0)</f>
        <v>613.8749151335307</v>
      </c>
      <c r="L90" s="20">
        <f>K90/$K$499</f>
        <v>0.00016309806410501012</v>
      </c>
      <c r="M90" s="21">
        <f>$F$509*L90</f>
        <v>3019.580033953169</v>
      </c>
      <c r="N90" s="21">
        <f t="shared" si="1"/>
        <v>24626.788769391955</v>
      </c>
      <c r="O90" s="21">
        <v>35793.78</v>
      </c>
      <c r="AD90" s="38" t="e">
        <f>#REF!-O90</f>
        <v>#REF!</v>
      </c>
      <c r="AE90" s="68" t="e">
        <f>AD90/#REF!</f>
        <v>#REF!</v>
      </c>
      <c r="AF90" s="69">
        <v>18484.630819239508</v>
      </c>
      <c r="AG90" s="70" t="e">
        <f>#REF!-AF90</f>
        <v>#REF!</v>
      </c>
      <c r="AH90" s="68" t="e">
        <f>AG90/#REF!</f>
        <v>#REF!</v>
      </c>
      <c r="AI90" s="38" t="e">
        <f>#REF!-#REF!</f>
        <v>#REF!</v>
      </c>
      <c r="AJ90" s="68" t="e">
        <f>AI90/#REF!</f>
        <v>#REF!</v>
      </c>
      <c r="AK90" s="38" t="e">
        <f>#REF!-#REF!</f>
        <v>#REF!</v>
      </c>
      <c r="AL90" s="76" t="e">
        <f>AK90/#REF!</f>
        <v>#REF!</v>
      </c>
    </row>
    <row r="91" spans="1:38" s="39" customFormat="1" ht="12.75">
      <c r="A91" s="15" t="s">
        <v>50</v>
      </c>
      <c r="B91" s="15" t="s">
        <v>51</v>
      </c>
      <c r="C91" s="32">
        <v>492</v>
      </c>
      <c r="D91" s="44">
        <v>253331.57</v>
      </c>
      <c r="E91" s="34">
        <v>23750</v>
      </c>
      <c r="F91" s="17">
        <f>D91/E91*C91</f>
        <v>5247.963471157896</v>
      </c>
      <c r="G91" s="18">
        <f>F91/$F$499</f>
        <v>0.00032108857174920947</v>
      </c>
      <c r="H91" s="19">
        <f>$B$509*G91</f>
        <v>30047.05897976333</v>
      </c>
      <c r="I91" s="20">
        <f>D91/E91</f>
        <v>10.666592421052632</v>
      </c>
      <c r="J91" s="20">
        <f>(I91-10)*C91</f>
        <v>327.9634711578951</v>
      </c>
      <c r="K91" s="20">
        <f>IF(J91&gt;0,J91,0)</f>
        <v>327.9634711578951</v>
      </c>
      <c r="L91" s="20">
        <f>K91/$K$499</f>
        <v>8.713535269864672E-05</v>
      </c>
      <c r="M91" s="21">
        <f>$F$509*L91</f>
        <v>1613.2145571690976</v>
      </c>
      <c r="N91" s="21">
        <f t="shared" si="1"/>
        <v>31660.273536932425</v>
      </c>
      <c r="O91" s="21">
        <v>54596.84</v>
      </c>
      <c r="AD91" s="38" t="e">
        <f>#REF!-O91</f>
        <v>#REF!</v>
      </c>
      <c r="AE91" s="68" t="e">
        <f>AD91/#REF!</f>
        <v>#REF!</v>
      </c>
      <c r="AF91" s="69">
        <v>14265.133249724497</v>
      </c>
      <c r="AG91" s="70" t="e">
        <f>#REF!-AF91</f>
        <v>#REF!</v>
      </c>
      <c r="AH91" s="68" t="e">
        <f>AG91/#REF!</f>
        <v>#REF!</v>
      </c>
      <c r="AI91" s="38" t="e">
        <f>#REF!-#REF!</f>
        <v>#REF!</v>
      </c>
      <c r="AJ91" s="68" t="e">
        <f>AI91/#REF!</f>
        <v>#REF!</v>
      </c>
      <c r="AK91" s="38" t="e">
        <f>#REF!-#REF!</f>
        <v>#REF!</v>
      </c>
      <c r="AL91" s="76" t="e">
        <f>AK91/#REF!</f>
        <v>#REF!</v>
      </c>
    </row>
    <row r="92" spans="1:38" s="39" customFormat="1" ht="12.75">
      <c r="A92" s="15" t="s">
        <v>552</v>
      </c>
      <c r="B92" s="15" t="s">
        <v>553</v>
      </c>
      <c r="C92" s="32">
        <v>1471</v>
      </c>
      <c r="D92" s="44">
        <v>603119.67</v>
      </c>
      <c r="E92" s="34">
        <v>65400</v>
      </c>
      <c r="F92" s="17">
        <f>D92/E92*C92</f>
        <v>13565.581568348625</v>
      </c>
      <c r="G92" s="18">
        <f>F92/$F$499</f>
        <v>0.0008299892395720926</v>
      </c>
      <c r="H92" s="19">
        <f>$B$509*G92</f>
        <v>77669.33434638189</v>
      </c>
      <c r="I92" s="20">
        <f>D92/E92</f>
        <v>9.222013302752295</v>
      </c>
      <c r="J92" s="20">
        <f>(I92-10)*C92</f>
        <v>-1144.4184316513742</v>
      </c>
      <c r="K92" s="20">
        <f>IF(J92&gt;0,J92,0)</f>
        <v>0</v>
      </c>
      <c r="L92" s="20">
        <f>K92/$K$499</f>
        <v>0</v>
      </c>
      <c r="M92" s="21">
        <f>$F$509*L92</f>
        <v>0</v>
      </c>
      <c r="N92" s="21">
        <f t="shared" si="1"/>
        <v>77669.33434638189</v>
      </c>
      <c r="O92" s="21">
        <v>81249.05</v>
      </c>
      <c r="AD92" s="38" t="e">
        <f>#REF!-O92</f>
        <v>#REF!</v>
      </c>
      <c r="AE92" s="68" t="e">
        <f>AD92/#REF!</f>
        <v>#REF!</v>
      </c>
      <c r="AF92" s="69">
        <v>115614.49823616946</v>
      </c>
      <c r="AG92" s="70" t="e">
        <f>#REF!-AF92</f>
        <v>#REF!</v>
      </c>
      <c r="AH92" s="68" t="e">
        <f>AG92/#REF!</f>
        <v>#REF!</v>
      </c>
      <c r="AI92" s="38" t="e">
        <f>#REF!-#REF!</f>
        <v>#REF!</v>
      </c>
      <c r="AJ92" s="68" t="e">
        <f>AI92/#REF!</f>
        <v>#REF!</v>
      </c>
      <c r="AK92" s="38" t="e">
        <f>#REF!-#REF!</f>
        <v>#REF!</v>
      </c>
      <c r="AL92" s="76" t="e">
        <f>AK92/#REF!</f>
        <v>#REF!</v>
      </c>
    </row>
    <row r="93" spans="1:38" s="39" customFormat="1" ht="12.75">
      <c r="A93" s="15" t="s">
        <v>845</v>
      </c>
      <c r="B93" s="15" t="s">
        <v>846</v>
      </c>
      <c r="C93" s="32">
        <v>304</v>
      </c>
      <c r="D93" s="44">
        <v>411808.12</v>
      </c>
      <c r="E93" s="34">
        <v>24800</v>
      </c>
      <c r="F93" s="17">
        <f>D93/E93*C93</f>
        <v>5047.970503225807</v>
      </c>
      <c r="G93" s="18">
        <f>F93/$F$499</f>
        <v>0.0003088523096665713</v>
      </c>
      <c r="H93" s="19">
        <f>$B$509*G93</f>
        <v>28902.005182034147</v>
      </c>
      <c r="I93" s="20">
        <f>D93/E93</f>
        <v>16.60516612903226</v>
      </c>
      <c r="J93" s="20">
        <f>(I93-10)*C93</f>
        <v>2007.9705032258069</v>
      </c>
      <c r="K93" s="20">
        <f>IF(J93&gt;0,J93,0)</f>
        <v>2007.9705032258069</v>
      </c>
      <c r="L93" s="20">
        <f>K93/$K$499</f>
        <v>0.0005334899566385683</v>
      </c>
      <c r="M93" s="21">
        <f>$F$509*L93</f>
        <v>9876.975733710611</v>
      </c>
      <c r="N93" s="21">
        <f t="shared" si="1"/>
        <v>38778.98091574476</v>
      </c>
      <c r="O93" s="21">
        <v>49095.37</v>
      </c>
      <c r="AD93" s="38" t="e">
        <f>#REF!-O93</f>
        <v>#REF!</v>
      </c>
      <c r="AE93" s="68" t="e">
        <f>AD93/#REF!</f>
        <v>#REF!</v>
      </c>
      <c r="AF93" s="69"/>
      <c r="AG93" s="70" t="e">
        <f>#REF!-AF93</f>
        <v>#REF!</v>
      </c>
      <c r="AH93" s="68" t="e">
        <f>AG93/#REF!</f>
        <v>#REF!</v>
      </c>
      <c r="AI93" s="38" t="e">
        <f>#REF!-#REF!</f>
        <v>#REF!</v>
      </c>
      <c r="AJ93" s="68"/>
      <c r="AK93" s="38" t="e">
        <f>#REF!-#REF!</f>
        <v>#REF!</v>
      </c>
      <c r="AL93" s="76" t="e">
        <f>AK93/#REF!</f>
        <v>#REF!</v>
      </c>
    </row>
    <row r="94" spans="1:38" s="39" customFormat="1" ht="12.75">
      <c r="A94" s="15" t="s">
        <v>1013</v>
      </c>
      <c r="B94" s="25" t="s">
        <v>1012</v>
      </c>
      <c r="C94" s="32">
        <v>353</v>
      </c>
      <c r="D94" s="44">
        <v>2326894.6</v>
      </c>
      <c r="E94" s="34">
        <v>236800</v>
      </c>
      <c r="F94" s="17">
        <f>D94/E94*C94</f>
        <v>3468.7237913851354</v>
      </c>
      <c r="G94" s="18">
        <f>F94/$F$499</f>
        <v>0.00021222852904549991</v>
      </c>
      <c r="H94" s="19">
        <f>$B$509*G94</f>
        <v>19860.07503997766</v>
      </c>
      <c r="I94" s="20"/>
      <c r="J94" s="20"/>
      <c r="K94" s="20">
        <f>IF(J94&gt;0,J94,0)</f>
        <v>0</v>
      </c>
      <c r="L94" s="20">
        <f>K94/$K$499</f>
        <v>0</v>
      </c>
      <c r="M94" s="21">
        <f>$F$509*L94</f>
        <v>0</v>
      </c>
      <c r="N94" s="21">
        <f t="shared" si="1"/>
        <v>19860.07503997766</v>
      </c>
      <c r="O94" s="21">
        <v>11117.79</v>
      </c>
      <c r="AD94" s="38" t="e">
        <f>#REF!-O94</f>
        <v>#REF!</v>
      </c>
      <c r="AE94" s="68" t="e">
        <f>AD94/#REF!</f>
        <v>#REF!</v>
      </c>
      <c r="AF94" s="69"/>
      <c r="AG94" s="70" t="e">
        <f>#REF!-AF94</f>
        <v>#REF!</v>
      </c>
      <c r="AH94" s="68" t="e">
        <f>AG94/#REF!</f>
        <v>#REF!</v>
      </c>
      <c r="AI94" s="38" t="e">
        <f>#REF!-#REF!</f>
        <v>#REF!</v>
      </c>
      <c r="AJ94" s="68"/>
      <c r="AK94" s="38" t="e">
        <f>#REF!-#REF!</f>
        <v>#REF!</v>
      </c>
      <c r="AL94" s="76" t="e">
        <f>AK94/#REF!</f>
        <v>#REF!</v>
      </c>
    </row>
    <row r="95" spans="1:38" s="39" customFormat="1" ht="12.75">
      <c r="A95" s="15" t="s">
        <v>340</v>
      </c>
      <c r="B95" s="15" t="s">
        <v>341</v>
      </c>
      <c r="C95" s="32">
        <v>2676</v>
      </c>
      <c r="D95" s="44">
        <v>1984330.26</v>
      </c>
      <c r="E95" s="34">
        <v>153600</v>
      </c>
      <c r="F95" s="17">
        <f>D95/E95*C95</f>
        <v>34570.7537484375</v>
      </c>
      <c r="G95" s="18">
        <f>F95/$F$499</f>
        <v>0.0021151583859882112</v>
      </c>
      <c r="H95" s="19">
        <f>$B$509*G95</f>
        <v>197933.82377049758</v>
      </c>
      <c r="I95" s="20">
        <f>D95/E95</f>
        <v>12.918816796875</v>
      </c>
      <c r="J95" s="20">
        <f>(I95-10)*C95</f>
        <v>7810.753748437498</v>
      </c>
      <c r="K95" s="20">
        <f>IF(J95&gt;0,J95,0)</f>
        <v>7810.753748437498</v>
      </c>
      <c r="L95" s="20">
        <f>K95/$K$499</f>
        <v>0.0020752091088361265</v>
      </c>
      <c r="M95" s="21">
        <f>$F$509*L95</f>
        <v>38420.198459773295</v>
      </c>
      <c r="N95" s="21">
        <f t="shared" si="1"/>
        <v>236354.02223027087</v>
      </c>
      <c r="O95" s="21">
        <v>265628.37</v>
      </c>
      <c r="AD95" s="38" t="e">
        <f>#REF!-O95</f>
        <v>#REF!</v>
      </c>
      <c r="AE95" s="68" t="e">
        <f>AD95/#REF!</f>
        <v>#REF!</v>
      </c>
      <c r="AF95" s="69">
        <v>89777.53940668477</v>
      </c>
      <c r="AG95" s="70" t="e">
        <f>#REF!-AF95</f>
        <v>#REF!</v>
      </c>
      <c r="AH95" s="68" t="e">
        <f>AG95/#REF!</f>
        <v>#REF!</v>
      </c>
      <c r="AI95" s="38" t="e">
        <f>#REF!-#REF!</f>
        <v>#REF!</v>
      </c>
      <c r="AJ95" s="68" t="e">
        <f>AI95/#REF!</f>
        <v>#REF!</v>
      </c>
      <c r="AK95" s="38" t="e">
        <f>#REF!-#REF!</f>
        <v>#REF!</v>
      </c>
      <c r="AL95" s="76" t="e">
        <f>AK95/#REF!</f>
        <v>#REF!</v>
      </c>
    </row>
    <row r="96" spans="1:38" s="39" customFormat="1" ht="12.75">
      <c r="A96" s="15" t="s">
        <v>847</v>
      </c>
      <c r="B96" s="15" t="s">
        <v>848</v>
      </c>
      <c r="C96" s="32">
        <v>1114</v>
      </c>
      <c r="D96" s="44">
        <v>931505.52</v>
      </c>
      <c r="E96" s="34">
        <v>91700</v>
      </c>
      <c r="F96" s="17">
        <f>D96/E96*C96</f>
        <v>11316.217549400217</v>
      </c>
      <c r="G96" s="18">
        <f>F96/$F$499</f>
        <v>0.0006923653623942943</v>
      </c>
      <c r="H96" s="19">
        <f>$B$509*G96</f>
        <v>64790.66746622006</v>
      </c>
      <c r="I96" s="20">
        <f>D96/E96</f>
        <v>10.158184514721919</v>
      </c>
      <c r="J96" s="20">
        <f>(I96-10)*C96</f>
        <v>176.21754940021748</v>
      </c>
      <c r="K96" s="20">
        <f>IF(J96&gt;0,J96,0)</f>
        <v>176.21754940021748</v>
      </c>
      <c r="L96" s="20">
        <f>K96/$K$499</f>
        <v>4.681856264195572E-05</v>
      </c>
      <c r="M96" s="21">
        <f>$F$509*L96</f>
        <v>866.7938380986122</v>
      </c>
      <c r="N96" s="21">
        <f t="shared" si="1"/>
        <v>65657.46130431867</v>
      </c>
      <c r="O96" s="21">
        <v>116301.16</v>
      </c>
      <c r="AD96" s="38" t="e">
        <f>#REF!-O96</f>
        <v>#REF!</v>
      </c>
      <c r="AE96" s="68" t="e">
        <f>AD96/#REF!</f>
        <v>#REF!</v>
      </c>
      <c r="AF96" s="69">
        <v>368468.00459472096</v>
      </c>
      <c r="AG96" s="70" t="e">
        <f>#REF!-AF96</f>
        <v>#REF!</v>
      </c>
      <c r="AH96" s="68" t="e">
        <f>AG96/#REF!</f>
        <v>#REF!</v>
      </c>
      <c r="AI96" s="38" t="e">
        <f>#REF!-#REF!</f>
        <v>#REF!</v>
      </c>
      <c r="AJ96" s="68" t="e">
        <f>AI96/#REF!</f>
        <v>#REF!</v>
      </c>
      <c r="AK96" s="38" t="e">
        <f>#REF!-#REF!</f>
        <v>#REF!</v>
      </c>
      <c r="AL96" s="76" t="e">
        <f>AK96/#REF!</f>
        <v>#REF!</v>
      </c>
    </row>
    <row r="97" spans="1:38" s="39" customFormat="1" ht="12.75">
      <c r="A97" s="15" t="s">
        <v>554</v>
      </c>
      <c r="B97" s="15" t="s">
        <v>555</v>
      </c>
      <c r="C97" s="32">
        <v>546</v>
      </c>
      <c r="D97" s="44">
        <v>722220.79</v>
      </c>
      <c r="E97" s="34">
        <v>51100</v>
      </c>
      <c r="F97" s="17">
        <f>D97/E97*C97</f>
        <v>7716.879673972603</v>
      </c>
      <c r="G97" s="18">
        <f>F97/$F$499</f>
        <v>0.0004721454115475528</v>
      </c>
      <c r="H97" s="19">
        <f>$B$509*G97</f>
        <v>44182.76536754029</v>
      </c>
      <c r="I97" s="20">
        <f>D97/E97</f>
        <v>14.13347925636008</v>
      </c>
      <c r="J97" s="20">
        <f>(I97-10)*C97</f>
        <v>2256.879673972603</v>
      </c>
      <c r="K97" s="20">
        <f>IF(J97&gt;0,J97,0)</f>
        <v>2256.879673972603</v>
      </c>
      <c r="L97" s="20">
        <f>K97/$K$499</f>
        <v>0.0005996216764498515</v>
      </c>
      <c r="M97" s="21">
        <f>$F$509*L97</f>
        <v>11101.331288443414</v>
      </c>
      <c r="N97" s="21">
        <f t="shared" si="1"/>
        <v>55284.0966559837</v>
      </c>
      <c r="O97" s="21">
        <v>50644.99</v>
      </c>
      <c r="AD97" s="38" t="e">
        <f>#REF!-O97</f>
        <v>#REF!</v>
      </c>
      <c r="AE97" s="68" t="e">
        <f>AD97/#REF!</f>
        <v>#REF!</v>
      </c>
      <c r="AF97" s="69">
        <v>2236925.8556087296</v>
      </c>
      <c r="AG97" s="70" t="e">
        <f>#REF!-AF97</f>
        <v>#REF!</v>
      </c>
      <c r="AH97" s="68" t="e">
        <f>AG97/#REF!</f>
        <v>#REF!</v>
      </c>
      <c r="AI97" s="38" t="e">
        <f>#REF!-#REF!</f>
        <v>#REF!</v>
      </c>
      <c r="AJ97" s="68" t="e">
        <f>AI97/#REF!</f>
        <v>#REF!</v>
      </c>
      <c r="AK97" s="38" t="e">
        <f>#REF!-#REF!</f>
        <v>#REF!</v>
      </c>
      <c r="AL97" s="76" t="e">
        <f>AK97/#REF!</f>
        <v>#REF!</v>
      </c>
    </row>
    <row r="98" spans="1:38" s="39" customFormat="1" ht="12.75">
      <c r="A98" s="15" t="s">
        <v>224</v>
      </c>
      <c r="B98" s="15" t="s">
        <v>225</v>
      </c>
      <c r="C98" s="32">
        <v>1248</v>
      </c>
      <c r="D98" s="44">
        <v>849947.12</v>
      </c>
      <c r="E98" s="34">
        <v>78650</v>
      </c>
      <c r="F98" s="17">
        <f>D98/E98*C98</f>
        <v>13486.76421818182</v>
      </c>
      <c r="G98" s="18">
        <f>F98/$F$499</f>
        <v>0.0008251669212512424</v>
      </c>
      <c r="H98" s="19">
        <f>$B$509*G98</f>
        <v>77218.06794902486</v>
      </c>
      <c r="I98" s="20">
        <f>D98/E98</f>
        <v>10.806702097902098</v>
      </c>
      <c r="J98" s="20">
        <f>(I98-10)*C98</f>
        <v>1006.7642181818189</v>
      </c>
      <c r="K98" s="20">
        <f>IF(J98&gt;0,J98,0)</f>
        <v>1006.7642181818189</v>
      </c>
      <c r="L98" s="20">
        <f>K98/$K$499</f>
        <v>0.0002674833112539408</v>
      </c>
      <c r="M98" s="21">
        <f>$F$509*L98</f>
        <v>4952.157283473665</v>
      </c>
      <c r="N98" s="21">
        <f t="shared" si="1"/>
        <v>82170.22523249852</v>
      </c>
      <c r="O98" s="21">
        <v>116746.19</v>
      </c>
      <c r="AD98" s="38" t="e">
        <f>#REF!-O98</f>
        <v>#REF!</v>
      </c>
      <c r="AE98" s="68" t="e">
        <f>AD98/#REF!</f>
        <v>#REF!</v>
      </c>
      <c r="AF98" s="69">
        <v>697790.6230780942</v>
      </c>
      <c r="AG98" s="70" t="e">
        <f>#REF!-AF98</f>
        <v>#REF!</v>
      </c>
      <c r="AH98" s="68" t="e">
        <f>AG98/#REF!</f>
        <v>#REF!</v>
      </c>
      <c r="AI98" s="38" t="e">
        <f>#REF!-#REF!</f>
        <v>#REF!</v>
      </c>
      <c r="AJ98" s="68" t="e">
        <f>AI98/#REF!</f>
        <v>#REF!</v>
      </c>
      <c r="AK98" s="38" t="e">
        <f>#REF!-#REF!</f>
        <v>#REF!</v>
      </c>
      <c r="AL98" s="76" t="e">
        <f>AK98/#REF!</f>
        <v>#REF!</v>
      </c>
    </row>
    <row r="99" spans="1:38" s="39" customFormat="1" ht="12.75">
      <c r="A99" s="15" t="s">
        <v>342</v>
      </c>
      <c r="B99" s="15" t="s">
        <v>343</v>
      </c>
      <c r="C99" s="32">
        <v>4402</v>
      </c>
      <c r="D99" s="44">
        <v>3557956.18</v>
      </c>
      <c r="E99" s="34">
        <v>428950</v>
      </c>
      <c r="F99" s="17">
        <f>D99/E99*C99</f>
        <v>36512.701024268565</v>
      </c>
      <c r="G99" s="18">
        <f>F99/$F$499</f>
        <v>0.0022339734426546193</v>
      </c>
      <c r="H99" s="19">
        <f>$B$509*G99</f>
        <v>209052.38521879452</v>
      </c>
      <c r="I99" s="20">
        <f>D99/E99</f>
        <v>8.294570882387225</v>
      </c>
      <c r="J99" s="20">
        <f>(I99-10)*C99</f>
        <v>-7507.298975731436</v>
      </c>
      <c r="K99" s="20">
        <f>IF(J99&gt;0,J99,0)</f>
        <v>0</v>
      </c>
      <c r="L99" s="20">
        <f>K99/$K$499</f>
        <v>0</v>
      </c>
      <c r="M99" s="21">
        <f>$F$509*L99</f>
        <v>0</v>
      </c>
      <c r="N99" s="21">
        <f t="shared" si="1"/>
        <v>209052.38521879452</v>
      </c>
      <c r="O99" s="21">
        <v>289099.03</v>
      </c>
      <c r="AD99" s="38" t="e">
        <f>#REF!-O99</f>
        <v>#REF!</v>
      </c>
      <c r="AE99" s="68" t="e">
        <f>AD99/#REF!</f>
        <v>#REF!</v>
      </c>
      <c r="AF99" s="69">
        <v>232744.42187373448</v>
      </c>
      <c r="AG99" s="70" t="e">
        <f>#REF!-AF99</f>
        <v>#REF!</v>
      </c>
      <c r="AH99" s="68" t="e">
        <f>AG99/#REF!</f>
        <v>#REF!</v>
      </c>
      <c r="AI99" s="38" t="e">
        <f>#REF!-#REF!</f>
        <v>#REF!</v>
      </c>
      <c r="AJ99" s="68" t="e">
        <f>AI99/#REF!</f>
        <v>#REF!</v>
      </c>
      <c r="AK99" s="38" t="e">
        <f>#REF!-#REF!</f>
        <v>#REF!</v>
      </c>
      <c r="AL99" s="76" t="e">
        <f>AK99/#REF!</f>
        <v>#REF!</v>
      </c>
    </row>
    <row r="100" spans="1:38" s="39" customFormat="1" ht="12.75">
      <c r="A100" s="15" t="s">
        <v>556</v>
      </c>
      <c r="B100" s="15" t="s">
        <v>1008</v>
      </c>
      <c r="C100" s="32">
        <v>801</v>
      </c>
      <c r="D100" s="44">
        <v>688855.76</v>
      </c>
      <c r="E100" s="34">
        <v>72200</v>
      </c>
      <c r="F100" s="17">
        <f>D100/E100*C100</f>
        <v>7642.291741828255</v>
      </c>
      <c r="G100" s="18">
        <f>F100/$F$499</f>
        <v>0.00046758186366205817</v>
      </c>
      <c r="H100" s="19">
        <f>$B$509*G100</f>
        <v>43755.71437744921</v>
      </c>
      <c r="I100" s="20">
        <f>D100/E100</f>
        <v>9.540938504155125</v>
      </c>
      <c r="J100" s="20">
        <f>(I100-10)*C100</f>
        <v>-367.7082581717446</v>
      </c>
      <c r="K100" s="20">
        <f>IF(J100&gt;0,J100,0)</f>
        <v>0</v>
      </c>
      <c r="L100" s="20">
        <f>K100/$K$499</f>
        <v>0</v>
      </c>
      <c r="M100" s="21">
        <f>$F$509*L100</f>
        <v>0</v>
      </c>
      <c r="N100" s="21">
        <f t="shared" si="1"/>
        <v>43755.71437744921</v>
      </c>
      <c r="O100" s="21">
        <v>62918.77</v>
      </c>
      <c r="AD100" s="38" t="e">
        <f>#REF!-O100</f>
        <v>#REF!</v>
      </c>
      <c r="AE100" s="68" t="e">
        <f>AD100/#REF!</f>
        <v>#REF!</v>
      </c>
      <c r="AF100" s="69">
        <v>22428.544397229674</v>
      </c>
      <c r="AG100" s="70" t="e">
        <f>#REF!-AF100</f>
        <v>#REF!</v>
      </c>
      <c r="AH100" s="68" t="e">
        <f>AG100/#REF!</f>
        <v>#REF!</v>
      </c>
      <c r="AI100" s="38" t="e">
        <f>#REF!-#REF!</f>
        <v>#REF!</v>
      </c>
      <c r="AJ100" s="68" t="e">
        <f>AI100/#REF!</f>
        <v>#REF!</v>
      </c>
      <c r="AK100" s="38" t="e">
        <f>#REF!-#REF!</f>
        <v>#REF!</v>
      </c>
      <c r="AL100" s="76" t="e">
        <f>AK100/#REF!</f>
        <v>#REF!</v>
      </c>
    </row>
    <row r="101" spans="1:38" s="39" customFormat="1" ht="12.75">
      <c r="A101" s="15" t="s">
        <v>344</v>
      </c>
      <c r="B101" s="15" t="s">
        <v>345</v>
      </c>
      <c r="C101" s="32">
        <v>3448</v>
      </c>
      <c r="D101" s="44">
        <v>1767040.15</v>
      </c>
      <c r="E101" s="34">
        <v>163050</v>
      </c>
      <c r="F101" s="17">
        <f>D101/E101*C101</f>
        <v>37367.39918552591</v>
      </c>
      <c r="G101" s="18">
        <f>F101/$F$499</f>
        <v>0.002286266834821514</v>
      </c>
      <c r="H101" s="19">
        <f>$B$509*G101</f>
        <v>213945.9341549361</v>
      </c>
      <c r="I101" s="20">
        <f>D101/E101</f>
        <v>10.83741275682306</v>
      </c>
      <c r="J101" s="20">
        <f>(I101-10)*C101</f>
        <v>2887.39918552591</v>
      </c>
      <c r="K101" s="20">
        <f>IF(J101&gt;0,J101,0)</f>
        <v>2887.39918552591</v>
      </c>
      <c r="L101" s="20">
        <f>K101/$K$499</f>
        <v>0.0007671419793317697</v>
      </c>
      <c r="M101" s="21">
        <f>$F$509*L101</f>
        <v>14202.784175942703</v>
      </c>
      <c r="N101" s="21">
        <f t="shared" si="1"/>
        <v>228148.71833087882</v>
      </c>
      <c r="O101" s="21">
        <v>327462.34</v>
      </c>
      <c r="AD101" s="38" t="e">
        <f>#REF!-O101</f>
        <v>#REF!</v>
      </c>
      <c r="AE101" s="68" t="e">
        <f>AD101/#REF!</f>
        <v>#REF!</v>
      </c>
      <c r="AF101" s="69">
        <v>765612.8498588515</v>
      </c>
      <c r="AG101" s="70" t="e">
        <f>#REF!-AF101</f>
        <v>#REF!</v>
      </c>
      <c r="AH101" s="68" t="e">
        <f>AG101/#REF!</f>
        <v>#REF!</v>
      </c>
      <c r="AI101" s="38" t="e">
        <f>#REF!-#REF!</f>
        <v>#REF!</v>
      </c>
      <c r="AJ101" s="68" t="e">
        <f>AI101/#REF!</f>
        <v>#REF!</v>
      </c>
      <c r="AK101" s="38" t="e">
        <f>#REF!-#REF!</f>
        <v>#REF!</v>
      </c>
      <c r="AL101" s="76" t="e">
        <f>AK101/#REF!</f>
        <v>#REF!</v>
      </c>
    </row>
    <row r="102" spans="1:38" s="39" customFormat="1" ht="12.75">
      <c r="A102" s="15" t="s">
        <v>849</v>
      </c>
      <c r="B102" s="15" t="s">
        <v>850</v>
      </c>
      <c r="C102" s="32">
        <v>19</v>
      </c>
      <c r="D102" s="40">
        <v>0</v>
      </c>
      <c r="E102" s="34">
        <v>4000</v>
      </c>
      <c r="F102" s="17">
        <f>D102/E102*C102</f>
        <v>0</v>
      </c>
      <c r="G102" s="18">
        <f>F102/$F$499</f>
        <v>0</v>
      </c>
      <c r="H102" s="19">
        <f>$B$509*G102</f>
        <v>0</v>
      </c>
      <c r="I102" s="20">
        <f>D102/E102</f>
        <v>0</v>
      </c>
      <c r="J102" s="20">
        <f>(I102-10)*C102</f>
        <v>-190</v>
      </c>
      <c r="K102" s="20">
        <f>IF(J102&gt;0,J102,0)</f>
        <v>0</v>
      </c>
      <c r="L102" s="20">
        <f>K102/$K$499</f>
        <v>0</v>
      </c>
      <c r="M102" s="21">
        <f>$F$509*L102</f>
        <v>0</v>
      </c>
      <c r="N102" s="21">
        <f t="shared" si="1"/>
        <v>0</v>
      </c>
      <c r="O102" s="21">
        <v>0</v>
      </c>
      <c r="AD102" s="38" t="e">
        <f>#REF!-O102</f>
        <v>#REF!</v>
      </c>
      <c r="AE102" s="68" t="e">
        <f>AD102/#REF!</f>
        <v>#REF!</v>
      </c>
      <c r="AF102" s="69">
        <v>828754.3255153588</v>
      </c>
      <c r="AG102" s="70" t="e">
        <f>#REF!-AF102</f>
        <v>#REF!</v>
      </c>
      <c r="AH102" s="68" t="e">
        <f>AG102/#REF!</f>
        <v>#REF!</v>
      </c>
      <c r="AI102" s="38" t="e">
        <f>#REF!-#REF!</f>
        <v>#REF!</v>
      </c>
      <c r="AJ102" s="68" t="e">
        <f>AI102/#REF!</f>
        <v>#REF!</v>
      </c>
      <c r="AK102" s="38" t="e">
        <f>#REF!-#REF!</f>
        <v>#REF!</v>
      </c>
      <c r="AL102" s="76" t="e">
        <f>AK102/#REF!</f>
        <v>#REF!</v>
      </c>
    </row>
    <row r="103" spans="1:38" s="39" customFormat="1" ht="12.75">
      <c r="A103" s="15" t="s">
        <v>851</v>
      </c>
      <c r="B103" s="15" t="s">
        <v>852</v>
      </c>
      <c r="C103" s="32">
        <v>432</v>
      </c>
      <c r="D103" s="44">
        <v>424824.13</v>
      </c>
      <c r="E103" s="34">
        <v>38650</v>
      </c>
      <c r="F103" s="17">
        <f>D103/E103*C103</f>
        <v>4748.357675549806</v>
      </c>
      <c r="G103" s="18">
        <f>F103/$F$499</f>
        <v>0.0002905209597162631</v>
      </c>
      <c r="H103" s="19">
        <f>$B$509*G103</f>
        <v>27186.580836237736</v>
      </c>
      <c r="I103" s="20">
        <f>D103/E103</f>
        <v>10.991568693402328</v>
      </c>
      <c r="J103" s="20">
        <f>(I103-10)*C103</f>
        <v>428.3576755498059</v>
      </c>
      <c r="K103" s="20">
        <f>IF(J103&gt;0,J103,0)</f>
        <v>428.3576755498059</v>
      </c>
      <c r="L103" s="20">
        <f>K103/$K$499</f>
        <v>0.00011380870256198433</v>
      </c>
      <c r="M103" s="21">
        <f>$F$509*L103</f>
        <v>2107.0420904874873</v>
      </c>
      <c r="N103" s="21">
        <f t="shared" si="1"/>
        <v>29293.622926725224</v>
      </c>
      <c r="O103" s="21">
        <v>40699.95</v>
      </c>
      <c r="AD103" s="38" t="e">
        <f>#REF!-O103</f>
        <v>#REF!</v>
      </c>
      <c r="AE103" s="68" t="e">
        <f>AD103/#REF!</f>
        <v>#REF!</v>
      </c>
      <c r="AF103" s="69">
        <v>722169.2410753621</v>
      </c>
      <c r="AG103" s="70" t="e">
        <f>#REF!-AF103</f>
        <v>#REF!</v>
      </c>
      <c r="AH103" s="68" t="e">
        <f>AG103/#REF!</f>
        <v>#REF!</v>
      </c>
      <c r="AI103" s="38" t="e">
        <f>#REF!-#REF!</f>
        <v>#REF!</v>
      </c>
      <c r="AJ103" s="68" t="e">
        <f>AI103/#REF!</f>
        <v>#REF!</v>
      </c>
      <c r="AK103" s="38" t="e">
        <f>#REF!-#REF!</f>
        <v>#REF!</v>
      </c>
      <c r="AL103" s="76" t="e">
        <f>AK103/#REF!</f>
        <v>#REF!</v>
      </c>
    </row>
    <row r="104" spans="1:38" s="39" customFormat="1" ht="12.75">
      <c r="A104" s="15" t="s">
        <v>853</v>
      </c>
      <c r="B104" s="15" t="s">
        <v>854</v>
      </c>
      <c r="C104" s="32">
        <v>614</v>
      </c>
      <c r="D104" s="44">
        <v>374246.24</v>
      </c>
      <c r="E104" s="34">
        <v>33800</v>
      </c>
      <c r="F104" s="17">
        <f>D104/E104*C104</f>
        <v>6798.437614201183</v>
      </c>
      <c r="G104" s="18">
        <f>F104/$F$499</f>
        <v>0.000415951947010853</v>
      </c>
      <c r="H104" s="19">
        <f>$B$509*G104</f>
        <v>38924.25263376962</v>
      </c>
      <c r="I104" s="20">
        <f>D104/E104</f>
        <v>11.072373964497041</v>
      </c>
      <c r="J104" s="20">
        <f>(I104-10)*C104</f>
        <v>658.4376142011832</v>
      </c>
      <c r="K104" s="20">
        <f>IF(J104&gt;0,J104,0)</f>
        <v>658.4376142011832</v>
      </c>
      <c r="L104" s="20">
        <f>K104/$K$499</f>
        <v>0.00017493775614984194</v>
      </c>
      <c r="M104" s="21">
        <f>$F$509*L104</f>
        <v>3238.7788202962747</v>
      </c>
      <c r="N104" s="21">
        <f t="shared" si="1"/>
        <v>42163.031454065895</v>
      </c>
      <c r="O104" s="21">
        <v>46681.76</v>
      </c>
      <c r="AD104" s="38" t="e">
        <f>#REF!-O104</f>
        <v>#REF!</v>
      </c>
      <c r="AE104" s="68" t="e">
        <f>AD104/#REF!</f>
        <v>#REF!</v>
      </c>
      <c r="AF104" s="69">
        <v>0</v>
      </c>
      <c r="AG104" s="70" t="e">
        <f>#REF!-AF104</f>
        <v>#REF!</v>
      </c>
      <c r="AH104" s="68" t="e">
        <f>AG104/#REF!</f>
        <v>#REF!</v>
      </c>
      <c r="AI104" s="38" t="e">
        <f>#REF!-#REF!</f>
        <v>#REF!</v>
      </c>
      <c r="AJ104" s="68"/>
      <c r="AK104" s="38" t="e">
        <f>#REF!-#REF!</f>
        <v>#REF!</v>
      </c>
      <c r="AL104" s="76" t="e">
        <f>AK104/#REF!</f>
        <v>#REF!</v>
      </c>
    </row>
    <row r="105" spans="1:38" s="39" customFormat="1" ht="12.75">
      <c r="A105" s="15" t="s">
        <v>855</v>
      </c>
      <c r="B105" s="15" t="s">
        <v>856</v>
      </c>
      <c r="C105" s="32">
        <v>160</v>
      </c>
      <c r="D105" s="44">
        <v>246667.04</v>
      </c>
      <c r="E105" s="34">
        <v>22650</v>
      </c>
      <c r="F105" s="17">
        <f>D105/E105*C105</f>
        <v>1742.4603267108168</v>
      </c>
      <c r="G105" s="18">
        <f>F105/$F$499</f>
        <v>0.00010660975456633545</v>
      </c>
      <c r="H105" s="19">
        <f>$B$509*G105</f>
        <v>9976.404846245234</v>
      </c>
      <c r="I105" s="20">
        <f>D105/E105</f>
        <v>10.890377041942605</v>
      </c>
      <c r="J105" s="20">
        <f>(I105-10)*C105</f>
        <v>142.4603267108168</v>
      </c>
      <c r="K105" s="20">
        <f>IF(J105&gt;0,J105,0)</f>
        <v>142.4603267108168</v>
      </c>
      <c r="L105" s="20">
        <f>K105/$K$499</f>
        <v>3.784973603824059E-05</v>
      </c>
      <c r="M105" s="21">
        <f>$F$509*L105</f>
        <v>700.7459460578489</v>
      </c>
      <c r="N105" s="21">
        <f t="shared" si="1"/>
        <v>10677.150792303082</v>
      </c>
      <c r="O105" s="21">
        <v>16446.52</v>
      </c>
      <c r="AD105" s="38" t="e">
        <f>#REF!-O105</f>
        <v>#REF!</v>
      </c>
      <c r="AE105" s="68" t="e">
        <f>AD105/#REF!</f>
        <v>#REF!</v>
      </c>
      <c r="AF105" s="69">
        <v>1474132.8226391845</v>
      </c>
      <c r="AG105" s="70" t="e">
        <f>#REF!-AF105</f>
        <v>#REF!</v>
      </c>
      <c r="AH105" s="68" t="e">
        <f>AG105/#REF!</f>
        <v>#REF!</v>
      </c>
      <c r="AI105" s="38" t="e">
        <f>#REF!-#REF!</f>
        <v>#REF!</v>
      </c>
      <c r="AJ105" s="68" t="e">
        <f>AI105/#REF!</f>
        <v>#REF!</v>
      </c>
      <c r="AK105" s="38" t="e">
        <f>#REF!-#REF!</f>
        <v>#REF!</v>
      </c>
      <c r="AL105" s="76" t="e">
        <f>AK105/#REF!</f>
        <v>#REF!</v>
      </c>
    </row>
    <row r="106" spans="1:38" s="39" customFormat="1" ht="12.75">
      <c r="A106" s="15" t="s">
        <v>226</v>
      </c>
      <c r="B106" s="15" t="s">
        <v>227</v>
      </c>
      <c r="C106" s="32">
        <v>133</v>
      </c>
      <c r="D106" s="44">
        <v>301326.89</v>
      </c>
      <c r="E106" s="34">
        <v>29650</v>
      </c>
      <c r="F106" s="17">
        <f>D106/E106*C106</f>
        <v>1351.6518168634063</v>
      </c>
      <c r="G106" s="18">
        <f>F106/$F$499</f>
        <v>8.26987370937509E-05</v>
      </c>
      <c r="H106" s="19">
        <f>$B$509*G106</f>
        <v>7738.84233085911</v>
      </c>
      <c r="I106" s="20">
        <f>D106/E106</f>
        <v>10.162795615514334</v>
      </c>
      <c r="J106" s="20">
        <f>(I106-10)*C106</f>
        <v>21.65181686340639</v>
      </c>
      <c r="K106" s="20">
        <f>IF(J106&gt;0,J106,0)</f>
        <v>21.65181686340639</v>
      </c>
      <c r="L106" s="20">
        <f>K106/$K$499</f>
        <v>5.752587909557515E-06</v>
      </c>
      <c r="M106" s="21">
        <f>$F$509*L106</f>
        <v>106.50279444197693</v>
      </c>
      <c r="N106" s="21">
        <f t="shared" si="1"/>
        <v>7845.345125301087</v>
      </c>
      <c r="O106" s="21">
        <v>10891.64</v>
      </c>
      <c r="AD106" s="38" t="e">
        <f>#REF!-O106</f>
        <v>#REF!</v>
      </c>
      <c r="AE106" s="68" t="e">
        <f>AD106/#REF!</f>
        <v>#REF!</v>
      </c>
      <c r="AF106" s="69">
        <v>437875.14824253996</v>
      </c>
      <c r="AG106" s="70" t="e">
        <f>#REF!-AF106</f>
        <v>#REF!</v>
      </c>
      <c r="AH106" s="68" t="e">
        <f>AG106/#REF!</f>
        <v>#REF!</v>
      </c>
      <c r="AI106" s="38" t="e">
        <f>#REF!-#REF!</f>
        <v>#REF!</v>
      </c>
      <c r="AJ106" s="68" t="e">
        <f>AI106/#REF!</f>
        <v>#REF!</v>
      </c>
      <c r="AK106" s="38" t="e">
        <f>#REF!-#REF!</f>
        <v>#REF!</v>
      </c>
      <c r="AL106" s="76" t="e">
        <f>AK106/#REF!</f>
        <v>#REF!</v>
      </c>
    </row>
    <row r="107" spans="1:38" s="39" customFormat="1" ht="12.75">
      <c r="A107" s="15" t="s">
        <v>557</v>
      </c>
      <c r="B107" s="15" t="s">
        <v>558</v>
      </c>
      <c r="C107" s="32">
        <v>2288</v>
      </c>
      <c r="D107" s="44">
        <v>1219930.2</v>
      </c>
      <c r="E107" s="34">
        <v>105800</v>
      </c>
      <c r="F107" s="17">
        <f>D107/E107*C107</f>
        <v>26381.855364839317</v>
      </c>
      <c r="G107" s="18">
        <f>F107/$F$499</f>
        <v>0.001614133235824806</v>
      </c>
      <c r="H107" s="19">
        <f>$B$509*G107</f>
        <v>151048.5293008364</v>
      </c>
      <c r="I107" s="20">
        <f>D107/E107</f>
        <v>11.530531190926276</v>
      </c>
      <c r="J107" s="20">
        <f>(I107-10)*C107</f>
        <v>3501.8553648393186</v>
      </c>
      <c r="K107" s="20">
        <f>IF(J107&gt;0,J107,0)</f>
        <v>3501.8553648393186</v>
      </c>
      <c r="L107" s="20">
        <f>K107/$K$499</f>
        <v>0.0009303944772801159</v>
      </c>
      <c r="M107" s="21">
        <f>$F$509*L107</f>
        <v>17225.22338147748</v>
      </c>
      <c r="N107" s="21">
        <f t="shared" si="1"/>
        <v>168273.7526823139</v>
      </c>
      <c r="O107" s="21">
        <v>210944.23</v>
      </c>
      <c r="AD107" s="38" t="e">
        <f>#REF!-O107</f>
        <v>#REF!</v>
      </c>
      <c r="AE107" s="68" t="e">
        <f>AD107/#REF!</f>
        <v>#REF!</v>
      </c>
      <c r="AF107" s="69">
        <v>167683.99039824726</v>
      </c>
      <c r="AG107" s="70" t="e">
        <f>#REF!-AF107</f>
        <v>#REF!</v>
      </c>
      <c r="AH107" s="68" t="e">
        <f>AG107/#REF!</f>
        <v>#REF!</v>
      </c>
      <c r="AI107" s="38" t="e">
        <f>#REF!-#REF!</f>
        <v>#REF!</v>
      </c>
      <c r="AJ107" s="68" t="e">
        <f>AI107/#REF!</f>
        <v>#REF!</v>
      </c>
      <c r="AK107" s="38" t="e">
        <f>#REF!-#REF!</f>
        <v>#REF!</v>
      </c>
      <c r="AL107" s="76" t="e">
        <f>AK107/#REF!</f>
        <v>#REF!</v>
      </c>
    </row>
    <row r="108" spans="1:38" s="39" customFormat="1" ht="12.75">
      <c r="A108" s="15" t="s">
        <v>559</v>
      </c>
      <c r="B108" s="15" t="s">
        <v>560</v>
      </c>
      <c r="C108" s="32">
        <v>2781</v>
      </c>
      <c r="D108" s="44">
        <v>1251008.41</v>
      </c>
      <c r="E108" s="34">
        <v>137500</v>
      </c>
      <c r="F108" s="17">
        <f>D108/E108*C108</f>
        <v>25302.21373243636</v>
      </c>
      <c r="G108" s="18">
        <f>F108/$F$499</f>
        <v>0.0015480770234188985</v>
      </c>
      <c r="H108" s="19">
        <f>$B$509*G108</f>
        <v>144867.0732018933</v>
      </c>
      <c r="I108" s="20">
        <f>D108/E108</f>
        <v>9.098242981818181</v>
      </c>
      <c r="J108" s="20">
        <f>(I108-10)*C108</f>
        <v>-2507.7862675636375</v>
      </c>
      <c r="K108" s="20">
        <f>IF(J108&gt;0,J108,0)</f>
        <v>0</v>
      </c>
      <c r="L108" s="20">
        <f>K108/$K$499</f>
        <v>0</v>
      </c>
      <c r="M108" s="21">
        <f>$F$509*L108</f>
        <v>0</v>
      </c>
      <c r="N108" s="21">
        <f t="shared" si="1"/>
        <v>144867.0732018933</v>
      </c>
      <c r="O108" s="21">
        <v>143356.16</v>
      </c>
      <c r="AD108" s="38" t="e">
        <f>#REF!-O108</f>
        <v>#REF!</v>
      </c>
      <c r="AE108" s="68" t="e">
        <f>AD108/#REF!</f>
        <v>#REF!</v>
      </c>
      <c r="AF108" s="69">
        <v>151288.69078088558</v>
      </c>
      <c r="AG108" s="70" t="e">
        <f>#REF!-AF108</f>
        <v>#REF!</v>
      </c>
      <c r="AH108" s="68" t="e">
        <f>AG108/#REF!</f>
        <v>#REF!</v>
      </c>
      <c r="AI108" s="38" t="e">
        <f>#REF!-#REF!</f>
        <v>#REF!</v>
      </c>
      <c r="AJ108" s="68" t="e">
        <f>AI108/#REF!</f>
        <v>#REF!</v>
      </c>
      <c r="AK108" s="38" t="e">
        <f>#REF!-#REF!</f>
        <v>#REF!</v>
      </c>
      <c r="AL108" s="76" t="e">
        <f>AK108/#REF!</f>
        <v>#REF!</v>
      </c>
    </row>
    <row r="109" spans="1:38" s="39" customFormat="1" ht="12.75">
      <c r="A109" s="15" t="s">
        <v>933</v>
      </c>
      <c r="B109" s="15" t="s">
        <v>934</v>
      </c>
      <c r="C109" s="32">
        <v>1381</v>
      </c>
      <c r="D109" s="44">
        <v>1368461</v>
      </c>
      <c r="E109" s="34">
        <v>143750</v>
      </c>
      <c r="F109" s="17">
        <f>D109/E109*C109</f>
        <v>13146.745328695653</v>
      </c>
      <c r="G109" s="18">
        <f>F109/$F$499</f>
        <v>0.0008043633885679676</v>
      </c>
      <c r="H109" s="19">
        <f>$B$509*G109</f>
        <v>75271.29989647013</v>
      </c>
      <c r="I109" s="20">
        <f>D109/E109</f>
        <v>9.519728695652175</v>
      </c>
      <c r="J109" s="20">
        <f>(I109-10)*C109</f>
        <v>-663.2546713043467</v>
      </c>
      <c r="K109" s="20">
        <f>IF(J109&gt;0,J109,0)</f>
        <v>0</v>
      </c>
      <c r="L109" s="20">
        <f>K109/$K$499</f>
        <v>0</v>
      </c>
      <c r="M109" s="21">
        <f>$F$509*L109</f>
        <v>0</v>
      </c>
      <c r="N109" s="21">
        <f t="shared" si="1"/>
        <v>75271.29989647013</v>
      </c>
      <c r="O109" s="21">
        <v>100633.98</v>
      </c>
      <c r="AD109" s="38" t="e">
        <f>#REF!-O109</f>
        <v>#REF!</v>
      </c>
      <c r="AE109" s="68" t="e">
        <f>AD109/#REF!</f>
        <v>#REF!</v>
      </c>
      <c r="AF109" s="69">
        <v>9761.7467181712</v>
      </c>
      <c r="AG109" s="70" t="e">
        <f>#REF!-AF109</f>
        <v>#REF!</v>
      </c>
      <c r="AH109" s="68" t="e">
        <f>AG109/#REF!</f>
        <v>#REF!</v>
      </c>
      <c r="AI109" s="38" t="e">
        <f>#REF!-#REF!</f>
        <v>#REF!</v>
      </c>
      <c r="AJ109" s="68" t="e">
        <f>AI109/#REF!</f>
        <v>#REF!</v>
      </c>
      <c r="AK109" s="38" t="e">
        <f>#REF!-#REF!</f>
        <v>#REF!</v>
      </c>
      <c r="AL109" s="76" t="e">
        <f>AK109/#REF!</f>
        <v>#REF!</v>
      </c>
    </row>
    <row r="110" spans="1:38" s="39" customFormat="1" ht="12.75">
      <c r="A110" s="15" t="s">
        <v>727</v>
      </c>
      <c r="B110" s="15" t="s">
        <v>728</v>
      </c>
      <c r="C110" s="32">
        <v>1335</v>
      </c>
      <c r="D110" s="44">
        <v>894984.55</v>
      </c>
      <c r="E110" s="34">
        <v>79750</v>
      </c>
      <c r="F110" s="17">
        <f>D110/E110*C110</f>
        <v>14981.873031347963</v>
      </c>
      <c r="G110" s="18">
        <f>F110/$F$499</f>
        <v>0.0009166428539759138</v>
      </c>
      <c r="H110" s="19">
        <f>$B$509*G110</f>
        <v>85778.26905127363</v>
      </c>
      <c r="I110" s="20">
        <f>D110/E110</f>
        <v>11.222376802507837</v>
      </c>
      <c r="J110" s="20">
        <f>(I110-10)*C110</f>
        <v>1631.873031347962</v>
      </c>
      <c r="K110" s="20">
        <f>IF(J110&gt;0,J110,0)</f>
        <v>1631.873031347962</v>
      </c>
      <c r="L110" s="20">
        <f>K110/$K$499</f>
        <v>0.0004335660665009137</v>
      </c>
      <c r="M110" s="21">
        <f>$F$509*L110</f>
        <v>8026.995568524069</v>
      </c>
      <c r="N110" s="21">
        <f t="shared" si="1"/>
        <v>93805.2646197977</v>
      </c>
      <c r="O110" s="21">
        <v>109334.99</v>
      </c>
      <c r="AD110" s="38" t="e">
        <f>#REF!-O110</f>
        <v>#REF!</v>
      </c>
      <c r="AE110" s="68" t="e">
        <f>AD110/#REF!</f>
        <v>#REF!</v>
      </c>
      <c r="AF110" s="69">
        <v>215828.2360979877</v>
      </c>
      <c r="AG110" s="70" t="e">
        <f>#REF!-AF110</f>
        <v>#REF!</v>
      </c>
      <c r="AH110" s="68" t="e">
        <f>AG110/#REF!</f>
        <v>#REF!</v>
      </c>
      <c r="AI110" s="38" t="e">
        <f>#REF!-#REF!</f>
        <v>#REF!</v>
      </c>
      <c r="AJ110" s="68" t="e">
        <f>AI110/#REF!</f>
        <v>#REF!</v>
      </c>
      <c r="AK110" s="38" t="e">
        <f>#REF!-#REF!</f>
        <v>#REF!</v>
      </c>
      <c r="AL110" s="76" t="e">
        <f>AK110/#REF!</f>
        <v>#REF!</v>
      </c>
    </row>
    <row r="111" spans="1:38" s="39" customFormat="1" ht="12.75">
      <c r="A111" s="15" t="s">
        <v>274</v>
      </c>
      <c r="B111" s="15" t="s">
        <v>275</v>
      </c>
      <c r="C111" s="32">
        <v>122</v>
      </c>
      <c r="D111" s="44">
        <v>1123682.46</v>
      </c>
      <c r="E111" s="40">
        <v>196900</v>
      </c>
      <c r="F111" s="17">
        <f>D111/E111*C111</f>
        <v>696.2379894362621</v>
      </c>
      <c r="G111" s="18">
        <f>F111/$F$499</f>
        <v>4.2598250322101854E-05</v>
      </c>
      <c r="H111" s="19">
        <f>$B$509*G111</f>
        <v>3986.2899289440934</v>
      </c>
      <c r="I111" s="20">
        <f>D111/E111</f>
        <v>5.7068687658710004</v>
      </c>
      <c r="J111" s="20">
        <f>(I111-10)*C111</f>
        <v>-523.7620105637379</v>
      </c>
      <c r="K111" s="20">
        <f>IF(J111&gt;0,J111,0)</f>
        <v>0</v>
      </c>
      <c r="L111" s="20">
        <f>K111/$K$499</f>
        <v>0</v>
      </c>
      <c r="M111" s="21">
        <f>$F$509*L111</f>
        <v>0</v>
      </c>
      <c r="N111" s="21">
        <f t="shared" si="1"/>
        <v>3986.2899289440934</v>
      </c>
      <c r="O111" s="21">
        <v>4418.06</v>
      </c>
      <c r="AD111" s="38" t="e">
        <f>#REF!-O111</f>
        <v>#REF!</v>
      </c>
      <c r="AE111" s="68" t="e">
        <f>AD111/#REF!</f>
        <v>#REF!</v>
      </c>
      <c r="AF111" s="69">
        <v>288630.93834895454</v>
      </c>
      <c r="AG111" s="70" t="e">
        <f>#REF!-AF111</f>
        <v>#REF!</v>
      </c>
      <c r="AH111" s="68" t="e">
        <f>AG111/#REF!</f>
        <v>#REF!</v>
      </c>
      <c r="AI111" s="38" t="e">
        <f>#REF!-#REF!</f>
        <v>#REF!</v>
      </c>
      <c r="AJ111" s="68" t="e">
        <f>AI111/#REF!</f>
        <v>#REF!</v>
      </c>
      <c r="AK111" s="38" t="e">
        <f>#REF!-#REF!</f>
        <v>#REF!</v>
      </c>
      <c r="AL111" s="76" t="e">
        <f>AK111/#REF!</f>
        <v>#REF!</v>
      </c>
    </row>
    <row r="112" spans="1:38" s="39" customFormat="1" ht="12.75">
      <c r="A112" s="15" t="s">
        <v>857</v>
      </c>
      <c r="B112" s="15" t="s">
        <v>858</v>
      </c>
      <c r="C112" s="32">
        <v>112</v>
      </c>
      <c r="D112" s="44">
        <v>155191.91</v>
      </c>
      <c r="E112" s="34">
        <v>15800</v>
      </c>
      <c r="F112" s="17">
        <f>D112/E112*C112</f>
        <v>1100.0945518987342</v>
      </c>
      <c r="G112" s="18">
        <f>F112/$F$499</f>
        <v>6.730759282139515E-05</v>
      </c>
      <c r="H112" s="19">
        <f>$B$509*G112</f>
        <v>6298.558682026135</v>
      </c>
      <c r="I112" s="20">
        <f>D112/E112</f>
        <v>9.822272784810126</v>
      </c>
      <c r="J112" s="20">
        <f>(I112-10)*C112</f>
        <v>-19.905448101265875</v>
      </c>
      <c r="K112" s="20">
        <f>IF(J112&gt;0,J112,0)</f>
        <v>0</v>
      </c>
      <c r="L112" s="20">
        <f>K112/$K$499</f>
        <v>0</v>
      </c>
      <c r="M112" s="21">
        <f>$F$509*L112</f>
        <v>0</v>
      </c>
      <c r="N112" s="21">
        <f t="shared" si="1"/>
        <v>6298.558682026135</v>
      </c>
      <c r="O112" s="21">
        <v>5481.83</v>
      </c>
      <c r="AD112" s="38" t="e">
        <f>#REF!-O112</f>
        <v>#REF!</v>
      </c>
      <c r="AE112" s="68" t="e">
        <f>AD112/#REF!</f>
        <v>#REF!</v>
      </c>
      <c r="AF112" s="69">
        <v>302266.4300023827</v>
      </c>
      <c r="AG112" s="70" t="e">
        <f>#REF!-AF112</f>
        <v>#REF!</v>
      </c>
      <c r="AH112" s="68" t="e">
        <f>AG112/#REF!</f>
        <v>#REF!</v>
      </c>
      <c r="AI112" s="38" t="e">
        <f>#REF!-#REF!</f>
        <v>#REF!</v>
      </c>
      <c r="AJ112" s="68" t="e">
        <f>AI112/#REF!</f>
        <v>#REF!</v>
      </c>
      <c r="AK112" s="38" t="e">
        <f>#REF!-#REF!</f>
        <v>#REF!</v>
      </c>
      <c r="AL112" s="76" t="e">
        <f>AK112/#REF!</f>
        <v>#REF!</v>
      </c>
    </row>
    <row r="113" spans="1:38" s="39" customFormat="1" ht="12.75">
      <c r="A113" s="15" t="s">
        <v>52</v>
      </c>
      <c r="B113" s="15" t="s">
        <v>53</v>
      </c>
      <c r="C113" s="32">
        <v>265</v>
      </c>
      <c r="D113" s="44">
        <v>275875.49</v>
      </c>
      <c r="E113" s="34">
        <v>14550</v>
      </c>
      <c r="F113" s="17">
        <f>D113/E113*C113</f>
        <v>5024.53641580756</v>
      </c>
      <c r="G113" s="18">
        <f>F113/$F$499</f>
        <v>0.0003074185310778436</v>
      </c>
      <c r="H113" s="19">
        <f>$B$509*G113</f>
        <v>28767.83401055729</v>
      </c>
      <c r="I113" s="20">
        <f>D113/E113</f>
        <v>18.9605147766323</v>
      </c>
      <c r="J113" s="20">
        <f>(I113-10)*C113</f>
        <v>2374.53641580756</v>
      </c>
      <c r="K113" s="20">
        <f>IF(J113&gt;0,J113,0)</f>
        <v>2374.53641580756</v>
      </c>
      <c r="L113" s="20">
        <f>K113/$K$499</f>
        <v>0.0006308814434628271</v>
      </c>
      <c r="M113" s="21">
        <f>$F$509*L113</f>
        <v>11680.07125605968</v>
      </c>
      <c r="N113" s="21">
        <f t="shared" si="1"/>
        <v>40447.905266616974</v>
      </c>
      <c r="O113" s="21">
        <v>49394.69</v>
      </c>
      <c r="AD113" s="38" t="e">
        <f>#REF!-O113</f>
        <v>#REF!</v>
      </c>
      <c r="AE113" s="68" t="e">
        <f>AD113/#REF!</f>
        <v>#REF!</v>
      </c>
      <c r="AF113" s="69">
        <v>7856128.191693128</v>
      </c>
      <c r="AG113" s="70" t="e">
        <f>#REF!-AF113</f>
        <v>#REF!</v>
      </c>
      <c r="AH113" s="68" t="e">
        <f>AG113/#REF!</f>
        <v>#REF!</v>
      </c>
      <c r="AI113" s="38" t="e">
        <f>#REF!-#REF!</f>
        <v>#REF!</v>
      </c>
      <c r="AJ113" s="68" t="e">
        <f>AI113/#REF!</f>
        <v>#REF!</v>
      </c>
      <c r="AK113" s="38" t="e">
        <f>#REF!-#REF!</f>
        <v>#REF!</v>
      </c>
      <c r="AL113" s="76" t="e">
        <f>AK113/#REF!</f>
        <v>#REF!</v>
      </c>
    </row>
    <row r="114" spans="1:38" s="39" customFormat="1" ht="12.75">
      <c r="A114" s="15" t="s">
        <v>174</v>
      </c>
      <c r="B114" s="15" t="s">
        <v>175</v>
      </c>
      <c r="C114" s="32">
        <v>7316</v>
      </c>
      <c r="D114" s="44">
        <v>15103284.55</v>
      </c>
      <c r="E114" s="34">
        <v>1162000</v>
      </c>
      <c r="F114" s="17">
        <f>D114/E114*C114</f>
        <v>95090.90341462995</v>
      </c>
      <c r="G114" s="18">
        <f>F114/$F$499</f>
        <v>0.0058179906418077505</v>
      </c>
      <c r="H114" s="19">
        <f>$B$509*G114</f>
        <v>544440.1431224061</v>
      </c>
      <c r="I114" s="20">
        <f>D114/E114</f>
        <v>12.99766312392427</v>
      </c>
      <c r="J114" s="20">
        <f>(I114-10)*C114</f>
        <v>21930.903414629953</v>
      </c>
      <c r="K114" s="20">
        <f>IF(J114&gt;0,J114,0)</f>
        <v>21930.903414629953</v>
      </c>
      <c r="L114" s="20">
        <f>K114/$K$499</f>
        <v>0.005826737341469724</v>
      </c>
      <c r="M114" s="21">
        <f>$F$509*L114</f>
        <v>107875.58905704312</v>
      </c>
      <c r="N114" s="21">
        <f t="shared" si="1"/>
        <v>652315.7321794492</v>
      </c>
      <c r="O114" s="21">
        <v>733563.71</v>
      </c>
      <c r="AD114" s="38" t="e">
        <f>#REF!-O114</f>
        <v>#REF!</v>
      </c>
      <c r="AE114" s="68" t="e">
        <f>AD114/#REF!</f>
        <v>#REF!</v>
      </c>
      <c r="AF114" s="69">
        <v>100615.4150109062</v>
      </c>
      <c r="AG114" s="70" t="e">
        <f>#REF!-AF114</f>
        <v>#REF!</v>
      </c>
      <c r="AH114" s="68" t="e">
        <f>AG114/#REF!</f>
        <v>#REF!</v>
      </c>
      <c r="AI114" s="38" t="e">
        <f>#REF!-#REF!</f>
        <v>#REF!</v>
      </c>
      <c r="AJ114" s="68" t="e">
        <f>AI114/#REF!</f>
        <v>#REF!</v>
      </c>
      <c r="AK114" s="38" t="e">
        <f>#REF!-#REF!</f>
        <v>#REF!</v>
      </c>
      <c r="AL114" s="76" t="e">
        <f>AK114/#REF!</f>
        <v>#REF!</v>
      </c>
    </row>
    <row r="115" spans="1:38" s="39" customFormat="1" ht="12.75">
      <c r="A115" s="15" t="s">
        <v>394</v>
      </c>
      <c r="B115" s="15" t="s">
        <v>395</v>
      </c>
      <c r="C115" s="32">
        <v>1278</v>
      </c>
      <c r="D115" s="44">
        <v>2825924.55</v>
      </c>
      <c r="E115" s="34">
        <v>283900</v>
      </c>
      <c r="F115" s="17">
        <f>D115/E115*C115</f>
        <v>12721.139749559703</v>
      </c>
      <c r="G115" s="18">
        <f>F115/$F$499</f>
        <v>0.0007783233659412274</v>
      </c>
      <c r="H115" s="19">
        <f>$B$509*G115</f>
        <v>72834.50779441065</v>
      </c>
      <c r="I115" s="20">
        <f>D115/E115</f>
        <v>9.953943466009157</v>
      </c>
      <c r="J115" s="20">
        <f>(I115-10)*C115</f>
        <v>-58.86025044029704</v>
      </c>
      <c r="K115" s="20">
        <f>IF(J115&gt;0,J115,0)</f>
        <v>0</v>
      </c>
      <c r="L115" s="20">
        <f>K115/$K$499</f>
        <v>0</v>
      </c>
      <c r="M115" s="21">
        <f>$F$509*L115</f>
        <v>0</v>
      </c>
      <c r="N115" s="21">
        <f t="shared" si="1"/>
        <v>72834.50779441065</v>
      </c>
      <c r="O115" s="21">
        <v>84016.37</v>
      </c>
      <c r="AD115" s="38" t="e">
        <f>#REF!-O115</f>
        <v>#REF!</v>
      </c>
      <c r="AE115" s="68" t="e">
        <f>AD115/#REF!</f>
        <v>#REF!</v>
      </c>
      <c r="AF115" s="69">
        <v>266375.1605368282</v>
      </c>
      <c r="AG115" s="70" t="e">
        <f>#REF!-AF115</f>
        <v>#REF!</v>
      </c>
      <c r="AH115" s="68" t="e">
        <f>AG115/#REF!</f>
        <v>#REF!</v>
      </c>
      <c r="AI115" s="38" t="e">
        <f>#REF!-#REF!</f>
        <v>#REF!</v>
      </c>
      <c r="AJ115" s="68" t="e">
        <f>AI115/#REF!</f>
        <v>#REF!</v>
      </c>
      <c r="AK115" s="38" t="e">
        <f>#REF!-#REF!</f>
        <v>#REF!</v>
      </c>
      <c r="AL115" s="76" t="e">
        <f>AK115/#REF!</f>
        <v>#REF!</v>
      </c>
    </row>
    <row r="116" spans="1:38" s="39" customFormat="1" ht="12.75">
      <c r="A116" s="15" t="s">
        <v>859</v>
      </c>
      <c r="B116" s="15" t="s">
        <v>860</v>
      </c>
      <c r="C116" s="32">
        <v>611</v>
      </c>
      <c r="D116" s="44">
        <v>604724</v>
      </c>
      <c r="E116" s="34">
        <v>86250</v>
      </c>
      <c r="F116" s="17">
        <f>D116/E116*C116</f>
        <v>4283.899872463769</v>
      </c>
      <c r="G116" s="18">
        <f>F116/$F$499</f>
        <v>0.0002621038235356701</v>
      </c>
      <c r="H116" s="19">
        <f>$B$509*G116</f>
        <v>24527.3414799359</v>
      </c>
      <c r="I116" s="20">
        <f>D116/E116</f>
        <v>7.011292753623189</v>
      </c>
      <c r="J116" s="20">
        <f>(I116-10)*C116</f>
        <v>-1826.1001275362316</v>
      </c>
      <c r="K116" s="20">
        <f>IF(J116&gt;0,J116,0)</f>
        <v>0</v>
      </c>
      <c r="L116" s="20">
        <f>K116/$K$499</f>
        <v>0</v>
      </c>
      <c r="M116" s="21">
        <f>$F$509*L116</f>
        <v>0</v>
      </c>
      <c r="N116" s="21">
        <f t="shared" si="1"/>
        <v>24527.3414799359</v>
      </c>
      <c r="O116" s="21">
        <v>51278.86</v>
      </c>
      <c r="AD116" s="38" t="e">
        <f>#REF!-O116</f>
        <v>#REF!</v>
      </c>
      <c r="AE116" s="68" t="e">
        <f>AD116/#REF!</f>
        <v>#REF!</v>
      </c>
      <c r="AF116" s="69">
        <v>1465325.3971836385</v>
      </c>
      <c r="AG116" s="70" t="e">
        <f>#REF!-AF116</f>
        <v>#REF!</v>
      </c>
      <c r="AH116" s="68" t="e">
        <f>AG116/#REF!</f>
        <v>#REF!</v>
      </c>
      <c r="AI116" s="38" t="e">
        <f>#REF!-#REF!</f>
        <v>#REF!</v>
      </c>
      <c r="AJ116" s="68" t="e">
        <f>AI116/#REF!</f>
        <v>#REF!</v>
      </c>
      <c r="AK116" s="38" t="e">
        <f>#REF!-#REF!</f>
        <v>#REF!</v>
      </c>
      <c r="AL116" s="76" t="e">
        <f>AK116/#REF!</f>
        <v>#REF!</v>
      </c>
    </row>
    <row r="117" spans="1:38" s="39" customFormat="1" ht="12.75">
      <c r="A117" s="15" t="s">
        <v>54</v>
      </c>
      <c r="B117" s="15" t="s">
        <v>55</v>
      </c>
      <c r="C117" s="32">
        <v>115</v>
      </c>
      <c r="D117" s="44">
        <v>121045.01</v>
      </c>
      <c r="E117" s="34">
        <v>9350</v>
      </c>
      <c r="F117" s="17">
        <f>D117/E117*C117</f>
        <v>1488.7888930481283</v>
      </c>
      <c r="G117" s="18">
        <f>F117/$F$499</f>
        <v>9.108925813453466E-05</v>
      </c>
      <c r="H117" s="19">
        <f>$B$509*G117</f>
        <v>8524.01658732654</v>
      </c>
      <c r="I117" s="20">
        <f>D117/E117</f>
        <v>12.94599037433155</v>
      </c>
      <c r="J117" s="20">
        <f>(I117-10)*C117</f>
        <v>338.78889304812833</v>
      </c>
      <c r="K117" s="20">
        <f>IF(J117&gt;0,J117,0)</f>
        <v>338.78889304812833</v>
      </c>
      <c r="L117" s="20">
        <f>K117/$K$499</f>
        <v>9.001151738609445E-05</v>
      </c>
      <c r="M117" s="21">
        <f>$F$509*L117</f>
        <v>1666.4635611486092</v>
      </c>
      <c r="N117" s="21">
        <f t="shared" si="1"/>
        <v>10190.480148475148</v>
      </c>
      <c r="O117" s="21">
        <v>11802.82</v>
      </c>
      <c r="AD117" s="38" t="e">
        <f>#REF!-O117</f>
        <v>#REF!</v>
      </c>
      <c r="AE117" s="68" t="e">
        <f>AD117/#REF!</f>
        <v>#REF!</v>
      </c>
      <c r="AF117" s="69">
        <v>95160.12259288855</v>
      </c>
      <c r="AG117" s="70" t="e">
        <f>#REF!-AF117</f>
        <v>#REF!</v>
      </c>
      <c r="AH117" s="68" t="e">
        <f>AG117/#REF!</f>
        <v>#REF!</v>
      </c>
      <c r="AI117" s="38" t="e">
        <f>#REF!-#REF!</f>
        <v>#REF!</v>
      </c>
      <c r="AJ117" s="68" t="e">
        <f>AI117/#REF!</f>
        <v>#REF!</v>
      </c>
      <c r="AK117" s="38" t="e">
        <f>#REF!-#REF!</f>
        <v>#REF!</v>
      </c>
      <c r="AL117" s="76" t="e">
        <f>AK117/#REF!</f>
        <v>#REF!</v>
      </c>
    </row>
    <row r="118" spans="1:38" s="39" customFormat="1" ht="12.75">
      <c r="A118" s="15" t="s">
        <v>228</v>
      </c>
      <c r="B118" s="15" t="s">
        <v>229</v>
      </c>
      <c r="C118" s="32">
        <v>241</v>
      </c>
      <c r="D118" s="44">
        <v>840804.1</v>
      </c>
      <c r="E118" s="34">
        <v>123900</v>
      </c>
      <c r="F118" s="17">
        <f>D118/E118*C118</f>
        <v>1635.4623736884582</v>
      </c>
      <c r="G118" s="18">
        <f>F118/$F$499</f>
        <v>0.00010006324941155434</v>
      </c>
      <c r="H118" s="19">
        <f>$B$509*G118</f>
        <v>9363.791244255468</v>
      </c>
      <c r="I118" s="20">
        <f>D118/E118</f>
        <v>6.786150928167877</v>
      </c>
      <c r="J118" s="20">
        <f>(I118-10)*C118</f>
        <v>-774.5376263115417</v>
      </c>
      <c r="K118" s="20">
        <f>IF(J118&gt;0,J118,0)</f>
        <v>0</v>
      </c>
      <c r="L118" s="20">
        <f>K118/$K$499</f>
        <v>0</v>
      </c>
      <c r="M118" s="21">
        <f>$F$509*L118</f>
        <v>0</v>
      </c>
      <c r="N118" s="21">
        <f t="shared" si="1"/>
        <v>9363.791244255468</v>
      </c>
      <c r="O118" s="21">
        <v>11180.19</v>
      </c>
      <c r="AD118" s="38" t="e">
        <f>#REF!-O118</f>
        <v>#REF!</v>
      </c>
      <c r="AE118" s="68" t="e">
        <f>AD118/#REF!</f>
        <v>#REF!</v>
      </c>
      <c r="AF118" s="69">
        <v>2462903.253711077</v>
      </c>
      <c r="AG118" s="70" t="e">
        <f>#REF!-AF118</f>
        <v>#REF!</v>
      </c>
      <c r="AH118" s="68" t="e">
        <f>AG118/#REF!</f>
        <v>#REF!</v>
      </c>
      <c r="AI118" s="38" t="e">
        <f>#REF!-#REF!</f>
        <v>#REF!</v>
      </c>
      <c r="AJ118" s="68" t="e">
        <f>AI118/#REF!</f>
        <v>#REF!</v>
      </c>
      <c r="AK118" s="38" t="e">
        <f>#REF!-#REF!</f>
        <v>#REF!</v>
      </c>
      <c r="AL118" s="76" t="e">
        <f>AK118/#REF!</f>
        <v>#REF!</v>
      </c>
    </row>
    <row r="119" spans="1:38" s="39" customFormat="1" ht="12.75">
      <c r="A119" s="15" t="s">
        <v>436</v>
      </c>
      <c r="B119" s="15" t="s">
        <v>437</v>
      </c>
      <c r="C119" s="32">
        <v>1961</v>
      </c>
      <c r="D119" s="44">
        <v>3906919.94</v>
      </c>
      <c r="E119" s="34">
        <v>382550</v>
      </c>
      <c r="F119" s="17">
        <f>D119/E119*C119</f>
        <v>20027.368977493137</v>
      </c>
      <c r="G119" s="18">
        <f>F119/$F$499</f>
        <v>0.0012253437616742552</v>
      </c>
      <c r="H119" s="19">
        <f>$B$509*G119</f>
        <v>114666.1062302416</v>
      </c>
      <c r="I119" s="20">
        <f>D119/E119</f>
        <v>10.212834766697164</v>
      </c>
      <c r="J119" s="20">
        <f>(I119-10)*C119</f>
        <v>417.3689774931376</v>
      </c>
      <c r="K119" s="20">
        <f>IF(J119&gt;0,J119,0)</f>
        <v>417.3689774931376</v>
      </c>
      <c r="L119" s="20">
        <f>K119/$K$499</f>
        <v>0.00011088915765813819</v>
      </c>
      <c r="M119" s="21">
        <f>$F$509*L119</f>
        <v>2052.98994984278</v>
      </c>
      <c r="N119" s="21">
        <f t="shared" si="1"/>
        <v>116719.09618008438</v>
      </c>
      <c r="O119" s="21">
        <v>165273.99</v>
      </c>
      <c r="AD119" s="38" t="e">
        <f>#REF!-O119</f>
        <v>#REF!</v>
      </c>
      <c r="AE119" s="68" t="e">
        <f>AD119/#REF!</f>
        <v>#REF!</v>
      </c>
      <c r="AF119" s="69">
        <v>560769.172799569</v>
      </c>
      <c r="AG119" s="70" t="e">
        <f>#REF!-AF119</f>
        <v>#REF!</v>
      </c>
      <c r="AH119" s="68" t="e">
        <f>AG119/#REF!</f>
        <v>#REF!</v>
      </c>
      <c r="AI119" s="38" t="e">
        <f>#REF!-#REF!</f>
        <v>#REF!</v>
      </c>
      <c r="AJ119" s="68" t="e">
        <f>AI119/#REF!</f>
        <v>#REF!</v>
      </c>
      <c r="AK119" s="38" t="e">
        <f>#REF!-#REF!</f>
        <v>#REF!</v>
      </c>
      <c r="AL119" s="76" t="e">
        <f>AK119/#REF!</f>
        <v>#REF!</v>
      </c>
    </row>
    <row r="120" spans="1:38" s="39" customFormat="1" ht="12.75">
      <c r="A120" s="15" t="s">
        <v>861</v>
      </c>
      <c r="B120" s="15" t="s">
        <v>862</v>
      </c>
      <c r="C120" s="32">
        <v>596</v>
      </c>
      <c r="D120" s="44">
        <v>593806.51</v>
      </c>
      <c r="E120" s="34">
        <v>52950</v>
      </c>
      <c r="F120" s="17">
        <f>D120/E120*C120</f>
        <v>6683.82776128423</v>
      </c>
      <c r="G120" s="18">
        <f>F120/$F$499</f>
        <v>0.00040893971947082936</v>
      </c>
      <c r="H120" s="19">
        <f>$B$509*G120</f>
        <v>38268.057325021044</v>
      </c>
      <c r="I120" s="20">
        <f>D120/E120</f>
        <v>11.2144761095373</v>
      </c>
      <c r="J120" s="20">
        <f>(I120-10)*C120</f>
        <v>723.8277612842305</v>
      </c>
      <c r="K120" s="20">
        <f>IF(J120&gt;0,J120,0)</f>
        <v>723.8277612842305</v>
      </c>
      <c r="L120" s="20">
        <f>K120/$K$499</f>
        <v>0.00019231101271704833</v>
      </c>
      <c r="M120" s="21">
        <f>$F$509*L120</f>
        <v>3560.4254256251156</v>
      </c>
      <c r="N120" s="21">
        <f t="shared" si="1"/>
        <v>41828.48275064616</v>
      </c>
      <c r="O120" s="21">
        <v>62674.59</v>
      </c>
      <c r="AD120" s="38" t="e">
        <f>#REF!-O120</f>
        <v>#REF!</v>
      </c>
      <c r="AE120" s="68" t="e">
        <f>AD120/#REF!</f>
        <v>#REF!</v>
      </c>
      <c r="AF120" s="69">
        <v>1975684.8629460344</v>
      </c>
      <c r="AG120" s="70" t="e">
        <f>#REF!-AF120</f>
        <v>#REF!</v>
      </c>
      <c r="AH120" s="68" t="e">
        <f>AG120/#REF!</f>
        <v>#REF!</v>
      </c>
      <c r="AI120" s="38" t="e">
        <f>#REF!-#REF!</f>
        <v>#REF!</v>
      </c>
      <c r="AJ120" s="68" t="e">
        <f>AI120/#REF!</f>
        <v>#REF!</v>
      </c>
      <c r="AK120" s="38" t="e">
        <f>#REF!-#REF!</f>
        <v>#REF!</v>
      </c>
      <c r="AL120" s="76" t="e">
        <f>AK120/#REF!</f>
        <v>#REF!</v>
      </c>
    </row>
    <row r="121" spans="1:38" s="39" customFormat="1" ht="12.75">
      <c r="A121" s="15" t="s">
        <v>935</v>
      </c>
      <c r="B121" s="15" t="s">
        <v>936</v>
      </c>
      <c r="C121" s="32">
        <v>2133</v>
      </c>
      <c r="D121" s="44">
        <v>2276071.53</v>
      </c>
      <c r="E121" s="34">
        <v>213350</v>
      </c>
      <c r="F121" s="17">
        <f>D121/E121*C121</f>
        <v>22755.38117408015</v>
      </c>
      <c r="G121" s="18">
        <f>F121/$F$499</f>
        <v>0.0013922529912698042</v>
      </c>
      <c r="H121" s="19">
        <f>$B$509*G121</f>
        <v>130285.25903472527</v>
      </c>
      <c r="I121" s="20">
        <f>D121/E121</f>
        <v>10.668251839700023</v>
      </c>
      <c r="J121" s="20">
        <f>(I121-10)*C121</f>
        <v>1425.381174080149</v>
      </c>
      <c r="K121" s="20">
        <f>IF(J121&gt;0,J121,0)</f>
        <v>1425.381174080149</v>
      </c>
      <c r="L121" s="20">
        <f>K121/$K$499</f>
        <v>0.00037870403949252454</v>
      </c>
      <c r="M121" s="21">
        <f>$F$509*L121</f>
        <v>7011.2858954155545</v>
      </c>
      <c r="N121" s="21">
        <f t="shared" si="1"/>
        <v>137296.54493014084</v>
      </c>
      <c r="O121" s="21">
        <v>180763.5</v>
      </c>
      <c r="AD121" s="38" t="e">
        <f>#REF!-O121</f>
        <v>#REF!</v>
      </c>
      <c r="AE121" s="68" t="e">
        <f>AD121/#REF!</f>
        <v>#REF!</v>
      </c>
      <c r="AF121" s="69">
        <v>1217566.047348738</v>
      </c>
      <c r="AG121" s="70" t="e">
        <f>#REF!-AF121</f>
        <v>#REF!</v>
      </c>
      <c r="AH121" s="68" t="e">
        <f>AG121/#REF!</f>
        <v>#REF!</v>
      </c>
      <c r="AI121" s="38" t="e">
        <f>#REF!-#REF!</f>
        <v>#REF!</v>
      </c>
      <c r="AJ121" s="68" t="e">
        <f>AI121/#REF!</f>
        <v>#REF!</v>
      </c>
      <c r="AK121" s="38" t="e">
        <f>#REF!-#REF!</f>
        <v>#REF!</v>
      </c>
      <c r="AL121" s="76" t="e">
        <f>AK121/#REF!</f>
        <v>#REF!</v>
      </c>
    </row>
    <row r="122" spans="1:38" s="39" customFormat="1" ht="12.75">
      <c r="A122" s="15" t="s">
        <v>863</v>
      </c>
      <c r="B122" s="15" t="s">
        <v>864</v>
      </c>
      <c r="C122" s="32">
        <v>55</v>
      </c>
      <c r="D122" s="44">
        <v>211652.58</v>
      </c>
      <c r="E122" s="34">
        <v>42250</v>
      </c>
      <c r="F122" s="17">
        <f>D122/E122*C122</f>
        <v>275.5240686390532</v>
      </c>
      <c r="G122" s="18">
        <f>F122/$F$499</f>
        <v>1.685751628570797E-05</v>
      </c>
      <c r="H122" s="19">
        <f>$B$509*G122</f>
        <v>1577.5048714116538</v>
      </c>
      <c r="I122" s="20">
        <f>D122/E122</f>
        <v>5.009528520710059</v>
      </c>
      <c r="J122" s="20">
        <f>(I122-10)*C122</f>
        <v>-274.4759313609468</v>
      </c>
      <c r="K122" s="20">
        <f>IF(J122&gt;0,J122,0)</f>
        <v>0</v>
      </c>
      <c r="L122" s="20">
        <f>K122/$K$499</f>
        <v>0</v>
      </c>
      <c r="M122" s="21">
        <f>$F$509*L122</f>
        <v>0</v>
      </c>
      <c r="N122" s="21">
        <f t="shared" si="1"/>
        <v>1577.5048714116538</v>
      </c>
      <c r="O122" s="21">
        <v>1718.75</v>
      </c>
      <c r="AD122" s="38" t="e">
        <f>#REF!-O122</f>
        <v>#REF!</v>
      </c>
      <c r="AE122" s="68" t="e">
        <f>AD122/#REF!</f>
        <v>#REF!</v>
      </c>
      <c r="AF122" s="69">
        <v>989243.1567491442</v>
      </c>
      <c r="AG122" s="70" t="e">
        <f>#REF!-AF122</f>
        <v>#REF!</v>
      </c>
      <c r="AH122" s="68" t="e">
        <f>AG122/#REF!</f>
        <v>#REF!</v>
      </c>
      <c r="AI122" s="38" t="e">
        <f>#REF!-#REF!</f>
        <v>#REF!</v>
      </c>
      <c r="AJ122" s="68" t="e">
        <f>AI122/#REF!</f>
        <v>#REF!</v>
      </c>
      <c r="AK122" s="38" t="e">
        <f>#REF!-#REF!</f>
        <v>#REF!</v>
      </c>
      <c r="AL122" s="76" t="e">
        <f>AK122/#REF!</f>
        <v>#REF!</v>
      </c>
    </row>
    <row r="123" spans="1:38" s="39" customFormat="1" ht="12.75">
      <c r="A123" s="15" t="s">
        <v>276</v>
      </c>
      <c r="B123" s="15" t="s">
        <v>277</v>
      </c>
      <c r="C123" s="32">
        <v>1472</v>
      </c>
      <c r="D123" s="44">
        <v>2559077.2</v>
      </c>
      <c r="E123" s="40">
        <v>261350</v>
      </c>
      <c r="F123" s="17">
        <f>D123/E123*C123</f>
        <v>14413.474797780755</v>
      </c>
      <c r="G123" s="18">
        <f>F123/$F$499</f>
        <v>0.0008818662824536656</v>
      </c>
      <c r="H123" s="19">
        <f>$B$509*G123</f>
        <v>82523.92184747745</v>
      </c>
      <c r="I123" s="20">
        <f>D123/E123</f>
        <v>9.791762770231491</v>
      </c>
      <c r="J123" s="20">
        <f>(I123-10)*C123</f>
        <v>-306.52520221924476</v>
      </c>
      <c r="K123" s="20">
        <f>IF(J123&gt;0,J123,0)</f>
        <v>0</v>
      </c>
      <c r="L123" s="20">
        <f>K123/$K$499</f>
        <v>0</v>
      </c>
      <c r="M123" s="21">
        <f>$F$509*L123</f>
        <v>0</v>
      </c>
      <c r="N123" s="21">
        <f t="shared" si="1"/>
        <v>82523.92184747745</v>
      </c>
      <c r="O123" s="21">
        <v>113481.93</v>
      </c>
      <c r="AD123" s="38" t="e">
        <f>#REF!-O123</f>
        <v>#REF!</v>
      </c>
      <c r="AE123" s="68" t="e">
        <f>AD123/#REF!</f>
        <v>#REF!</v>
      </c>
      <c r="AF123" s="69"/>
      <c r="AG123" s="70" t="e">
        <f>#REF!-AF123</f>
        <v>#REF!</v>
      </c>
      <c r="AH123" s="68" t="e">
        <f>AG123/#REF!</f>
        <v>#REF!</v>
      </c>
      <c r="AI123" s="38" t="e">
        <f>#REF!-#REF!</f>
        <v>#REF!</v>
      </c>
      <c r="AJ123" s="68"/>
      <c r="AK123" s="38" t="e">
        <f>#REF!-#REF!</f>
        <v>#REF!</v>
      </c>
      <c r="AL123" s="76" t="e">
        <f>AK123/#REF!</f>
        <v>#REF!</v>
      </c>
    </row>
    <row r="124" spans="1:38" s="39" customFormat="1" ht="12.75">
      <c r="A124" s="15" t="s">
        <v>278</v>
      </c>
      <c r="B124" s="15" t="s">
        <v>279</v>
      </c>
      <c r="C124" s="32">
        <v>1845</v>
      </c>
      <c r="D124" s="44">
        <v>3728508.28</v>
      </c>
      <c r="E124" s="40">
        <v>579750</v>
      </c>
      <c r="F124" s="17">
        <f>D124/E124*C124</f>
        <v>11865.627902716687</v>
      </c>
      <c r="G124" s="18">
        <f>F124/$F$499</f>
        <v>0.0007259801896735115</v>
      </c>
      <c r="H124" s="19">
        <f>$B$509*G124</f>
        <v>67936.30012561627</v>
      </c>
      <c r="I124" s="20">
        <f>D124/E124</f>
        <v>6.431234635618801</v>
      </c>
      <c r="J124" s="20">
        <f>(I124-10)*C124</f>
        <v>-6584.372097283312</v>
      </c>
      <c r="K124" s="20">
        <f>IF(J124&gt;0,J124,0)</f>
        <v>0</v>
      </c>
      <c r="L124" s="20">
        <f>K124/$K$499</f>
        <v>0</v>
      </c>
      <c r="M124" s="21">
        <f>$F$509*L124</f>
        <v>0</v>
      </c>
      <c r="N124" s="21">
        <f t="shared" si="1"/>
        <v>67936.30012561627</v>
      </c>
      <c r="O124" s="21">
        <v>77286.74</v>
      </c>
      <c r="AD124" s="38" t="e">
        <f>#REF!-O124</f>
        <v>#REF!</v>
      </c>
      <c r="AE124" s="68" t="e">
        <f>AD124/#REF!</f>
        <v>#REF!</v>
      </c>
      <c r="AF124" s="69"/>
      <c r="AG124" s="70" t="e">
        <f>#REF!-AF124</f>
        <v>#REF!</v>
      </c>
      <c r="AH124" s="68" t="e">
        <f>AG124/#REF!</f>
        <v>#REF!</v>
      </c>
      <c r="AI124" s="38" t="e">
        <f>#REF!-#REF!</f>
        <v>#REF!</v>
      </c>
      <c r="AJ124" s="68"/>
      <c r="AK124" s="38" t="e">
        <f>#REF!-#REF!</f>
        <v>#REF!</v>
      </c>
      <c r="AL124" s="76" t="e">
        <f>AK124/#REF!</f>
        <v>#REF!</v>
      </c>
    </row>
    <row r="125" spans="1:38" s="39" customFormat="1" ht="12.75">
      <c r="A125" s="15" t="s">
        <v>476</v>
      </c>
      <c r="B125" s="15" t="s">
        <v>477</v>
      </c>
      <c r="C125" s="32">
        <v>1097</v>
      </c>
      <c r="D125" s="44">
        <v>2840981.11</v>
      </c>
      <c r="E125" s="34">
        <v>291000</v>
      </c>
      <c r="F125" s="17">
        <f>D125/E125*C125</f>
        <v>10709.81538718213</v>
      </c>
      <c r="G125" s="18">
        <f>F125/$F$499</f>
        <v>0.0006552635789610956</v>
      </c>
      <c r="H125" s="19">
        <f>$B$509*G125</f>
        <v>61318.72989772119</v>
      </c>
      <c r="I125" s="20">
        <f>D125/E125</f>
        <v>9.762821683848797</v>
      </c>
      <c r="J125" s="20">
        <f>(I125-10)*C125</f>
        <v>-260.18461281786983</v>
      </c>
      <c r="K125" s="20">
        <f>IF(J125&gt;0,J125,0)</f>
        <v>0</v>
      </c>
      <c r="L125" s="20">
        <f>K125/$K$499</f>
        <v>0</v>
      </c>
      <c r="M125" s="21">
        <f>$F$509*L125</f>
        <v>0</v>
      </c>
      <c r="N125" s="21">
        <f t="shared" si="1"/>
        <v>61318.72989772119</v>
      </c>
      <c r="O125" s="21">
        <v>63396.03</v>
      </c>
      <c r="AD125" s="38" t="e">
        <f>#REF!-O125</f>
        <v>#REF!</v>
      </c>
      <c r="AE125" s="68" t="e">
        <f>AD125/#REF!</f>
        <v>#REF!</v>
      </c>
      <c r="AF125" s="69">
        <v>43900.55253173262</v>
      </c>
      <c r="AG125" s="70" t="e">
        <f>#REF!-AF125</f>
        <v>#REF!</v>
      </c>
      <c r="AH125" s="68" t="e">
        <f>AG125/#REF!</f>
        <v>#REF!</v>
      </c>
      <c r="AI125" s="38" t="e">
        <f>#REF!-#REF!</f>
        <v>#REF!</v>
      </c>
      <c r="AJ125" s="68" t="e">
        <f>AI125/#REF!</f>
        <v>#REF!</v>
      </c>
      <c r="AK125" s="38" t="e">
        <f>#REF!-#REF!</f>
        <v>#REF!</v>
      </c>
      <c r="AL125" s="76" t="e">
        <f>AK125/#REF!</f>
        <v>#REF!</v>
      </c>
    </row>
    <row r="126" spans="1:38" s="39" customFormat="1" ht="12.75">
      <c r="A126" s="15" t="s">
        <v>729</v>
      </c>
      <c r="B126" s="15" t="s">
        <v>730</v>
      </c>
      <c r="C126" s="32">
        <v>32</v>
      </c>
      <c r="D126" s="44">
        <v>42526.85</v>
      </c>
      <c r="E126" s="34">
        <v>8150</v>
      </c>
      <c r="F126" s="17">
        <f>D126/E126*C126</f>
        <v>166.9765889570552</v>
      </c>
      <c r="G126" s="18">
        <f>F126/$F$499</f>
        <v>1.0216205725979716E-05</v>
      </c>
      <c r="H126" s="19">
        <f>$B$509*G126</f>
        <v>956.0195005559681</v>
      </c>
      <c r="I126" s="20">
        <f>D126/E126</f>
        <v>5.218018404907975</v>
      </c>
      <c r="J126" s="20">
        <f>(I126-10)*C126</f>
        <v>-153.0234110429448</v>
      </c>
      <c r="K126" s="20">
        <f>IF(J126&gt;0,J126,0)</f>
        <v>0</v>
      </c>
      <c r="L126" s="20">
        <f>K126/$K$499</f>
        <v>0</v>
      </c>
      <c r="M126" s="21">
        <f>$F$509*L126</f>
        <v>0</v>
      </c>
      <c r="N126" s="21">
        <f t="shared" si="1"/>
        <v>956.0195005559681</v>
      </c>
      <c r="O126" s="21">
        <v>995.84</v>
      </c>
      <c r="AD126" s="38" t="e">
        <f>#REF!-O126</f>
        <v>#REF!</v>
      </c>
      <c r="AE126" s="68" t="e">
        <f>AD126/#REF!</f>
        <v>#REF!</v>
      </c>
      <c r="AF126" s="69">
        <v>13429.804275333636</v>
      </c>
      <c r="AG126" s="70" t="e">
        <f>#REF!-AF126</f>
        <v>#REF!</v>
      </c>
      <c r="AH126" s="68" t="e">
        <f>AG126/#REF!</f>
        <v>#REF!</v>
      </c>
      <c r="AI126" s="38" t="e">
        <f>#REF!-#REF!</f>
        <v>#REF!</v>
      </c>
      <c r="AJ126" s="68" t="e">
        <f>AI126/#REF!</f>
        <v>#REF!</v>
      </c>
      <c r="AK126" s="38" t="e">
        <f>#REF!-#REF!</f>
        <v>#REF!</v>
      </c>
      <c r="AL126" s="76" t="e">
        <f>AK126/#REF!</f>
        <v>#REF!</v>
      </c>
    </row>
    <row r="127" spans="1:38" s="39" customFormat="1" ht="12.75">
      <c r="A127" s="15" t="s">
        <v>865</v>
      </c>
      <c r="B127" s="15" t="s">
        <v>866</v>
      </c>
      <c r="C127" s="32">
        <v>305</v>
      </c>
      <c r="D127" s="44">
        <v>193404.75</v>
      </c>
      <c r="E127" s="34">
        <v>16200</v>
      </c>
      <c r="F127" s="17">
        <f>D127/E127*C127</f>
        <v>3641.2622685185183</v>
      </c>
      <c r="G127" s="18">
        <f>F127/$F$499</f>
        <v>0.00022278503034338685</v>
      </c>
      <c r="H127" s="19">
        <f>$B$509*G127</f>
        <v>20847.938966088688</v>
      </c>
      <c r="I127" s="20">
        <f>D127/E127</f>
        <v>11.938564814814814</v>
      </c>
      <c r="J127" s="20">
        <f>(I127-10)*C127</f>
        <v>591.2622685185183</v>
      </c>
      <c r="K127" s="20">
        <f>IF(J127&gt;0,J127,0)</f>
        <v>591.2622685185183</v>
      </c>
      <c r="L127" s="20">
        <f>K127/$K$499</f>
        <v>0.0001570901970358744</v>
      </c>
      <c r="M127" s="21">
        <f>$F$509*L127</f>
        <v>2908.351028580507</v>
      </c>
      <c r="N127" s="21">
        <f t="shared" si="1"/>
        <v>23756.289994669194</v>
      </c>
      <c r="O127" s="21">
        <v>29231.26</v>
      </c>
      <c r="AD127" s="38" t="e">
        <f>#REF!-O127</f>
        <v>#REF!</v>
      </c>
      <c r="AE127" s="68" t="e">
        <f>AD127/#REF!</f>
        <v>#REF!</v>
      </c>
      <c r="AF127" s="69">
        <v>58380.59505848042</v>
      </c>
      <c r="AG127" s="70" t="e">
        <f>#REF!-AF127</f>
        <v>#REF!</v>
      </c>
      <c r="AH127" s="68" t="e">
        <f>AG127/#REF!</f>
        <v>#REF!</v>
      </c>
      <c r="AI127" s="38" t="e">
        <f>#REF!-#REF!</f>
        <v>#REF!</v>
      </c>
      <c r="AJ127" s="68" t="e">
        <f>AI127/#REF!</f>
        <v>#REF!</v>
      </c>
      <c r="AK127" s="38" t="e">
        <f>#REF!-#REF!</f>
        <v>#REF!</v>
      </c>
      <c r="AL127" s="76" t="e">
        <f>AK127/#REF!</f>
        <v>#REF!</v>
      </c>
    </row>
    <row r="128" spans="1:38" s="39" customFormat="1" ht="12.75">
      <c r="A128" s="15" t="s">
        <v>731</v>
      </c>
      <c r="B128" s="15" t="s">
        <v>732</v>
      </c>
      <c r="C128" s="32">
        <v>869</v>
      </c>
      <c r="D128" s="44">
        <v>535323.13</v>
      </c>
      <c r="E128" s="34">
        <v>50700</v>
      </c>
      <c r="F128" s="17">
        <f>D128/E128*C128</f>
        <v>9175.459565483236</v>
      </c>
      <c r="G128" s="18">
        <f>F128/$F$499</f>
        <v>0.0005613863783952001</v>
      </c>
      <c r="H128" s="19">
        <f>$B$509*G128</f>
        <v>52533.82121382787</v>
      </c>
      <c r="I128" s="20">
        <f>D128/E128</f>
        <v>10.558641617357003</v>
      </c>
      <c r="J128" s="20">
        <f>(I128-10)*C128</f>
        <v>485.4595654832352</v>
      </c>
      <c r="K128" s="20">
        <f>IF(J128&gt;0,J128,0)</f>
        <v>485.4595654832352</v>
      </c>
      <c r="L128" s="20">
        <f>K128/$K$499</f>
        <v>0.00012897988397905506</v>
      </c>
      <c r="M128" s="21">
        <f>$F$509*L128</f>
        <v>2387.9197130996913</v>
      </c>
      <c r="N128" s="21">
        <f t="shared" si="1"/>
        <v>54921.74092692756</v>
      </c>
      <c r="O128" s="21">
        <v>68516.95</v>
      </c>
      <c r="AD128" s="38" t="e">
        <f>#REF!-O128</f>
        <v>#REF!</v>
      </c>
      <c r="AE128" s="68" t="e">
        <f>AD128/#REF!</f>
        <v>#REF!</v>
      </c>
      <c r="AF128" s="69">
        <v>110676.2916790705</v>
      </c>
      <c r="AG128" s="70" t="e">
        <f>#REF!-AF128</f>
        <v>#REF!</v>
      </c>
      <c r="AH128" s="68" t="e">
        <f>AG128/#REF!</f>
        <v>#REF!</v>
      </c>
      <c r="AI128" s="38" t="e">
        <f>#REF!-#REF!</f>
        <v>#REF!</v>
      </c>
      <c r="AJ128" s="68" t="e">
        <f>AI128/#REF!</f>
        <v>#REF!</v>
      </c>
      <c r="AK128" s="38" t="e">
        <f>#REF!-#REF!</f>
        <v>#REF!</v>
      </c>
      <c r="AL128" s="76" t="e">
        <f>AK128/#REF!</f>
        <v>#REF!</v>
      </c>
    </row>
    <row r="129" spans="1:38" s="39" customFormat="1" ht="12.75">
      <c r="A129" s="15" t="s">
        <v>561</v>
      </c>
      <c r="B129" s="15" t="s">
        <v>562</v>
      </c>
      <c r="C129" s="32">
        <v>3782</v>
      </c>
      <c r="D129" s="44">
        <v>2955629.5</v>
      </c>
      <c r="E129" s="34">
        <v>207900</v>
      </c>
      <c r="F129" s="17">
        <f>D129/E129*C129</f>
        <v>53767.15136604137</v>
      </c>
      <c r="G129" s="18">
        <f>F129/$F$499</f>
        <v>0.003289660443337022</v>
      </c>
      <c r="H129" s="19">
        <f>$B$509*G129</f>
        <v>307842.2281611</v>
      </c>
      <c r="I129" s="20">
        <f>D129/E129</f>
        <v>14.216592111592112</v>
      </c>
      <c r="J129" s="20">
        <f>(I129-10)*C129</f>
        <v>15947.151366041368</v>
      </c>
      <c r="K129" s="20">
        <f>IF(J129&gt;0,J129,0)</f>
        <v>15947.151366041368</v>
      </c>
      <c r="L129" s="20">
        <f>K129/$K$499</f>
        <v>0.004236937284243246</v>
      </c>
      <c r="M129" s="21">
        <f>$F$509*L129</f>
        <v>78442.20162156825</v>
      </c>
      <c r="N129" s="21">
        <f t="shared" si="1"/>
        <v>386284.42978266825</v>
      </c>
      <c r="O129" s="21">
        <v>558906.37</v>
      </c>
      <c r="AD129" s="38" t="e">
        <f>#REF!-O129</f>
        <v>#REF!</v>
      </c>
      <c r="AE129" s="68" t="e">
        <f>AD129/#REF!</f>
        <v>#REF!</v>
      </c>
      <c r="AF129" s="69">
        <v>10824.677954763136</v>
      </c>
      <c r="AG129" s="70" t="e">
        <f>#REF!-AF129</f>
        <v>#REF!</v>
      </c>
      <c r="AH129" s="68" t="e">
        <f>AG129/#REF!</f>
        <v>#REF!</v>
      </c>
      <c r="AI129" s="38" t="e">
        <f>#REF!-#REF!</f>
        <v>#REF!</v>
      </c>
      <c r="AJ129" s="68" t="e">
        <f>AI129/#REF!</f>
        <v>#REF!</v>
      </c>
      <c r="AK129" s="38" t="e">
        <f>#REF!-#REF!</f>
        <v>#REF!</v>
      </c>
      <c r="AL129" s="76" t="e">
        <f>AK129/#REF!</f>
        <v>#REF!</v>
      </c>
    </row>
    <row r="130" spans="1:38" s="39" customFormat="1" ht="12.75">
      <c r="A130" s="15" t="s">
        <v>478</v>
      </c>
      <c r="B130" s="15" t="s">
        <v>479</v>
      </c>
      <c r="C130" s="32">
        <v>2531</v>
      </c>
      <c r="D130" s="44">
        <v>2366664</v>
      </c>
      <c r="E130" s="34">
        <v>124750</v>
      </c>
      <c r="F130" s="17">
        <f>D130/E130*C130</f>
        <v>48016.245162324645</v>
      </c>
      <c r="G130" s="18">
        <f>F130/$F$499</f>
        <v>0.0029378000942009304</v>
      </c>
      <c r="H130" s="19">
        <f>$B$509*G130</f>
        <v>274915.58550441294</v>
      </c>
      <c r="I130" s="20">
        <f>D130/E130</f>
        <v>18.971254509018035</v>
      </c>
      <c r="J130" s="20">
        <f>(I130-10)*C130</f>
        <v>22706.245162324645</v>
      </c>
      <c r="K130" s="20">
        <f>IF(J130&gt;0,J130,0)</f>
        <v>22706.245162324645</v>
      </c>
      <c r="L130" s="20">
        <f>K130/$K$499</f>
        <v>0.006032734907018225</v>
      </c>
      <c r="M130" s="21">
        <f>$F$509*L130</f>
        <v>111689.40585116963</v>
      </c>
      <c r="N130" s="21">
        <f t="shared" si="1"/>
        <v>386604.9913555826</v>
      </c>
      <c r="O130" s="21">
        <v>466163.29</v>
      </c>
      <c r="AD130" s="38" t="e">
        <f>#REF!-O130</f>
        <v>#REF!</v>
      </c>
      <c r="AE130" s="68" t="e">
        <f>AD130/#REF!</f>
        <v>#REF!</v>
      </c>
      <c r="AF130" s="69">
        <v>11329.614977686058</v>
      </c>
      <c r="AG130" s="70" t="e">
        <f>#REF!-AF130</f>
        <v>#REF!</v>
      </c>
      <c r="AH130" s="68" t="e">
        <f>AG130/#REF!</f>
        <v>#REF!</v>
      </c>
      <c r="AI130" s="38" t="e">
        <f>#REF!-#REF!</f>
        <v>#REF!</v>
      </c>
      <c r="AJ130" s="68" t="e">
        <f>AI130/#REF!</f>
        <v>#REF!</v>
      </c>
      <c r="AK130" s="38" t="e">
        <f>#REF!-#REF!</f>
        <v>#REF!</v>
      </c>
      <c r="AL130" s="76" t="e">
        <f>AK130/#REF!</f>
        <v>#REF!</v>
      </c>
    </row>
    <row r="131" spans="1:38" s="39" customFormat="1" ht="12.75">
      <c r="A131" s="15" t="s">
        <v>563</v>
      </c>
      <c r="B131" s="15" t="s">
        <v>564</v>
      </c>
      <c r="C131" s="32">
        <v>1144</v>
      </c>
      <c r="D131" s="44">
        <v>694317.96</v>
      </c>
      <c r="E131" s="34">
        <v>77500</v>
      </c>
      <c r="F131" s="17">
        <f>D131/E131*C131</f>
        <v>10249.028983741935</v>
      </c>
      <c r="G131" s="18">
        <f>F131/$F$499</f>
        <v>0.0006270710717199156</v>
      </c>
      <c r="H131" s="19">
        <f>$B$509*G131</f>
        <v>58680.51103104417</v>
      </c>
      <c r="I131" s="20">
        <f>D131/E131</f>
        <v>8.958941419354838</v>
      </c>
      <c r="J131" s="20">
        <f>(I131-10)*C131</f>
        <v>-1190.971016258065</v>
      </c>
      <c r="K131" s="20">
        <f>IF(J131&gt;0,J131,0)</f>
        <v>0</v>
      </c>
      <c r="L131" s="20">
        <f>K131/$K$499</f>
        <v>0</v>
      </c>
      <c r="M131" s="21">
        <f>$F$509*L131</f>
        <v>0</v>
      </c>
      <c r="N131" s="21">
        <f t="shared" si="1"/>
        <v>58680.51103104417</v>
      </c>
      <c r="O131" s="21">
        <v>78947.16</v>
      </c>
      <c r="AD131" s="38" t="e">
        <f>#REF!-O131</f>
        <v>#REF!</v>
      </c>
      <c r="AE131" s="68" t="e">
        <f>AD131/#REF!</f>
        <v>#REF!</v>
      </c>
      <c r="AF131" s="69">
        <v>48646.52178406483</v>
      </c>
      <c r="AG131" s="70" t="e">
        <f>#REF!-AF131</f>
        <v>#REF!</v>
      </c>
      <c r="AH131" s="68" t="e">
        <f>AG131/#REF!</f>
        <v>#REF!</v>
      </c>
      <c r="AI131" s="38" t="e">
        <f>#REF!-#REF!</f>
        <v>#REF!</v>
      </c>
      <c r="AJ131" s="68" t="e">
        <f>AI131/#REF!</f>
        <v>#REF!</v>
      </c>
      <c r="AK131" s="38" t="e">
        <f>#REF!-#REF!</f>
        <v>#REF!</v>
      </c>
      <c r="AL131" s="76" t="e">
        <f>AK131/#REF!</f>
        <v>#REF!</v>
      </c>
    </row>
    <row r="132" spans="1:38" s="39" customFormat="1" ht="12.75">
      <c r="A132" s="15" t="s">
        <v>665</v>
      </c>
      <c r="B132" s="15" t="s">
        <v>666</v>
      </c>
      <c r="C132" s="32">
        <v>4214</v>
      </c>
      <c r="D132" s="44">
        <v>3936170</v>
      </c>
      <c r="E132" s="34">
        <v>308750</v>
      </c>
      <c r="F132" s="17">
        <f>D132/E132*C132</f>
        <v>53723.14293117409</v>
      </c>
      <c r="G132" s="18">
        <f>F132/$F$499</f>
        <v>0.0032869678549502864</v>
      </c>
      <c r="H132" s="19">
        <f>$B$509*G132</f>
        <v>307590.2591744004</v>
      </c>
      <c r="I132" s="20">
        <f>D132/E132</f>
        <v>12.748728744939271</v>
      </c>
      <c r="J132" s="20">
        <f>(I132-10)*C132</f>
        <v>11583.142931174089</v>
      </c>
      <c r="K132" s="20">
        <f>IF(J132&gt;0,J132,0)</f>
        <v>11583.142931174089</v>
      </c>
      <c r="L132" s="20">
        <f>K132/$K$499</f>
        <v>0.0030774806752205995</v>
      </c>
      <c r="M132" s="21">
        <f>$F$509*L132</f>
        <v>56976.14654573562</v>
      </c>
      <c r="N132" s="21">
        <f t="shared" si="1"/>
        <v>364566.405720136</v>
      </c>
      <c r="O132" s="21">
        <v>546523.67</v>
      </c>
      <c r="AD132" s="38" t="e">
        <f>#REF!-O132</f>
        <v>#REF!</v>
      </c>
      <c r="AE132" s="68" t="e">
        <f>AD132/#REF!</f>
        <v>#REF!</v>
      </c>
      <c r="AF132" s="69">
        <v>749819.5207432327</v>
      </c>
      <c r="AG132" s="70" t="e">
        <f>#REF!-AF132</f>
        <v>#REF!</v>
      </c>
      <c r="AH132" s="68" t="e">
        <f>AG132/#REF!</f>
        <v>#REF!</v>
      </c>
      <c r="AI132" s="38" t="e">
        <f>#REF!-#REF!</f>
        <v>#REF!</v>
      </c>
      <c r="AJ132" s="68" t="e">
        <f>AI132/#REF!</f>
        <v>#REF!</v>
      </c>
      <c r="AK132" s="38" t="e">
        <f>#REF!-#REF!</f>
        <v>#REF!</v>
      </c>
      <c r="AL132" s="76" t="e">
        <f>AK132/#REF!</f>
        <v>#REF!</v>
      </c>
    </row>
    <row r="133" spans="1:38" s="39" customFormat="1" ht="12.75">
      <c r="A133" s="15" t="s">
        <v>438</v>
      </c>
      <c r="B133" s="15" t="s">
        <v>439</v>
      </c>
      <c r="C133" s="32">
        <v>1692</v>
      </c>
      <c r="D133" s="44">
        <v>1376260.61</v>
      </c>
      <c r="E133" s="34">
        <v>150750</v>
      </c>
      <c r="F133" s="17">
        <f>D133/E133*C133</f>
        <v>15446.984757014925</v>
      </c>
      <c r="G133" s="18">
        <f>F133/$F$499</f>
        <v>0.0009450999994036552</v>
      </c>
      <c r="H133" s="19">
        <f>$B$509*G133</f>
        <v>88441.25242188982</v>
      </c>
      <c r="I133" s="20">
        <f>D133/E133</f>
        <v>9.129423615257048</v>
      </c>
      <c r="J133" s="20">
        <f>(I133-10)*C133</f>
        <v>-1473.0152429850748</v>
      </c>
      <c r="K133" s="20">
        <f>IF(J133&gt;0,J133,0)</f>
        <v>0</v>
      </c>
      <c r="L133" s="20">
        <f>K133/$K$499</f>
        <v>0</v>
      </c>
      <c r="M133" s="21">
        <f>$F$509*L133</f>
        <v>0</v>
      </c>
      <c r="N133" s="21">
        <f t="shared" si="1"/>
        <v>88441.25242188982</v>
      </c>
      <c r="O133" s="21">
        <v>105455.75</v>
      </c>
      <c r="AD133" s="38" t="e">
        <f>#REF!-O133</f>
        <v>#REF!</v>
      </c>
      <c r="AE133" s="68" t="e">
        <f>AD133/#REF!</f>
        <v>#REF!</v>
      </c>
      <c r="AF133" s="69">
        <v>67380.13399017694</v>
      </c>
      <c r="AG133" s="70" t="e">
        <f>#REF!-AF133</f>
        <v>#REF!</v>
      </c>
      <c r="AH133" s="68" t="e">
        <f>AG133/#REF!</f>
        <v>#REF!</v>
      </c>
      <c r="AI133" s="38" t="e">
        <f>#REF!-#REF!</f>
        <v>#REF!</v>
      </c>
      <c r="AJ133" s="68" t="e">
        <f>AI133/#REF!</f>
        <v>#REF!</v>
      </c>
      <c r="AK133" s="38" t="e">
        <f>#REF!-#REF!</f>
        <v>#REF!</v>
      </c>
      <c r="AL133" s="76" t="e">
        <f>AK133/#REF!</f>
        <v>#REF!</v>
      </c>
    </row>
    <row r="134" spans="1:38" s="39" customFormat="1" ht="12.75">
      <c r="A134" s="15" t="s">
        <v>565</v>
      </c>
      <c r="B134" s="15" t="s">
        <v>566</v>
      </c>
      <c r="C134" s="32">
        <v>53</v>
      </c>
      <c r="D134" s="44">
        <v>88905.56</v>
      </c>
      <c r="E134" s="34">
        <v>4650</v>
      </c>
      <c r="F134" s="17">
        <f>D134/E134*C134</f>
        <v>1013.3321892473118</v>
      </c>
      <c r="G134" s="18">
        <f>F134/$F$499</f>
        <v>6.199917113392759E-05</v>
      </c>
      <c r="H134" s="19">
        <f>$B$509*G134</f>
        <v>5801.8033516702035</v>
      </c>
      <c r="I134" s="20">
        <f>D134/E134</f>
        <v>19.119475268817204</v>
      </c>
      <c r="J134" s="20">
        <f>(I134-10)*C134</f>
        <v>483.3321892473118</v>
      </c>
      <c r="K134" s="20">
        <f>IF(J134&gt;0,J134,0)</f>
        <v>483.3321892473118</v>
      </c>
      <c r="L134" s="20">
        <f>K134/$K$499</f>
        <v>0.00012841466957275107</v>
      </c>
      <c r="M134" s="21">
        <f>$F$509*L134</f>
        <v>2377.455394313667</v>
      </c>
      <c r="N134" s="21">
        <f t="shared" si="1"/>
        <v>8179.2587459838705</v>
      </c>
      <c r="O134" s="21">
        <v>7836.19</v>
      </c>
      <c r="AD134" s="38" t="e">
        <f>#REF!-O134</f>
        <v>#REF!</v>
      </c>
      <c r="AE134" s="68" t="e">
        <f>AD134/#REF!</f>
        <v>#REF!</v>
      </c>
      <c r="AF134" s="69">
        <v>526954.4782591847</v>
      </c>
      <c r="AG134" s="70" t="e">
        <f>#REF!-AF134</f>
        <v>#REF!</v>
      </c>
      <c r="AH134" s="68" t="e">
        <f>AG134/#REF!</f>
        <v>#REF!</v>
      </c>
      <c r="AI134" s="38" t="e">
        <f>#REF!-#REF!</f>
        <v>#REF!</v>
      </c>
      <c r="AJ134" s="68" t="e">
        <f>AI134/#REF!</f>
        <v>#REF!</v>
      </c>
      <c r="AK134" s="38" t="e">
        <f>#REF!-#REF!</f>
        <v>#REF!</v>
      </c>
      <c r="AL134" s="76" t="e">
        <f>AK134/#REF!</f>
        <v>#REF!</v>
      </c>
    </row>
    <row r="135" spans="1:38" s="39" customFormat="1" ht="12.75">
      <c r="A135" s="15" t="s">
        <v>4</v>
      </c>
      <c r="B135" s="15" t="s">
        <v>5</v>
      </c>
      <c r="C135" s="32">
        <v>3965</v>
      </c>
      <c r="D135" s="44">
        <v>3339318.38</v>
      </c>
      <c r="E135" s="34">
        <v>354200</v>
      </c>
      <c r="F135" s="17">
        <f>D135/E135*C135</f>
        <v>37381.13319226426</v>
      </c>
      <c r="G135" s="18">
        <f>F135/$F$499</f>
        <v>0.0022871071288960146</v>
      </c>
      <c r="H135" s="19">
        <f>$B$509*G135</f>
        <v>214024.56780259078</v>
      </c>
      <c r="I135" s="20">
        <f>D135/E135</f>
        <v>9.427776341050254</v>
      </c>
      <c r="J135" s="20">
        <f>(I135-10)*C135</f>
        <v>-2268.866807735741</v>
      </c>
      <c r="K135" s="20">
        <f>IF(J135&gt;0,J135,0)</f>
        <v>0</v>
      </c>
      <c r="L135" s="20">
        <f>K135/$K$499</f>
        <v>0</v>
      </c>
      <c r="M135" s="21">
        <f>$F$509*L135</f>
        <v>0</v>
      </c>
      <c r="N135" s="21">
        <f t="shared" si="1"/>
        <v>214024.56780259078</v>
      </c>
      <c r="O135" s="21">
        <v>227759.86</v>
      </c>
      <c r="AD135" s="38" t="e">
        <f>#REF!-O135</f>
        <v>#REF!</v>
      </c>
      <c r="AE135" s="68" t="e">
        <f>AD135/#REF!</f>
        <v>#REF!</v>
      </c>
      <c r="AF135" s="69">
        <v>95082.59287043927</v>
      </c>
      <c r="AG135" s="70" t="e">
        <f>#REF!-AF135</f>
        <v>#REF!</v>
      </c>
      <c r="AH135" s="68" t="e">
        <f>AG135/#REF!</f>
        <v>#REF!</v>
      </c>
      <c r="AI135" s="38" t="e">
        <f>#REF!-#REF!</f>
        <v>#REF!</v>
      </c>
      <c r="AJ135" s="68" t="e">
        <f>AI135/#REF!</f>
        <v>#REF!</v>
      </c>
      <c r="AK135" s="38" t="e">
        <f>#REF!-#REF!</f>
        <v>#REF!</v>
      </c>
      <c r="AL135" s="76" t="e">
        <f>AK135/#REF!</f>
        <v>#REF!</v>
      </c>
    </row>
    <row r="136" spans="1:38" s="39" customFormat="1" ht="12.75">
      <c r="A136" s="15" t="s">
        <v>56</v>
      </c>
      <c r="B136" s="15" t="s">
        <v>57</v>
      </c>
      <c r="C136" s="32">
        <v>188</v>
      </c>
      <c r="D136" s="44">
        <v>162405.8</v>
      </c>
      <c r="E136" s="34">
        <v>15150</v>
      </c>
      <c r="F136" s="17">
        <f>D136/E136*C136</f>
        <v>2015.332699669967</v>
      </c>
      <c r="G136" s="18">
        <f>F136/$F$499</f>
        <v>0.00012330503093111925</v>
      </c>
      <c r="H136" s="19">
        <f>$B$509*G136</f>
        <v>11538.727512801936</v>
      </c>
      <c r="I136" s="20">
        <f>D136/E136</f>
        <v>10.719854785478548</v>
      </c>
      <c r="J136" s="20">
        <f>(I136-10)*C136</f>
        <v>135.33269966996698</v>
      </c>
      <c r="K136" s="20">
        <f>IF(J136&gt;0,J136,0)</f>
        <v>135.33269966996698</v>
      </c>
      <c r="L136" s="20">
        <f>K136/$K$499</f>
        <v>3.5956024235776315E-05</v>
      </c>
      <c r="M136" s="21">
        <f>$F$509*L136</f>
        <v>665.6859692263585</v>
      </c>
      <c r="N136" s="21">
        <f t="shared" si="1"/>
        <v>12204.413482028294</v>
      </c>
      <c r="O136" s="21">
        <v>17943.15</v>
      </c>
      <c r="AD136" s="38" t="e">
        <f>#REF!-O136</f>
        <v>#REF!</v>
      </c>
      <c r="AE136" s="68" t="e">
        <f>AD136/#REF!</f>
        <v>#REF!</v>
      </c>
      <c r="AF136" s="69">
        <v>112950.88825157867</v>
      </c>
      <c r="AG136" s="70" t="e">
        <f>#REF!-AF136</f>
        <v>#REF!</v>
      </c>
      <c r="AH136" s="68" t="e">
        <f>AG136/#REF!</f>
        <v>#REF!</v>
      </c>
      <c r="AI136" s="38" t="e">
        <f>#REF!-#REF!</f>
        <v>#REF!</v>
      </c>
      <c r="AJ136" s="68" t="e">
        <f>AI136/#REF!</f>
        <v>#REF!</v>
      </c>
      <c r="AK136" s="38" t="e">
        <f>#REF!-#REF!</f>
        <v>#REF!</v>
      </c>
      <c r="AL136" s="76" t="e">
        <f>AK136/#REF!</f>
        <v>#REF!</v>
      </c>
    </row>
    <row r="137" spans="1:38" s="39" customFormat="1" ht="12.75">
      <c r="A137" s="15" t="s">
        <v>867</v>
      </c>
      <c r="B137" s="15" t="s">
        <v>868</v>
      </c>
      <c r="C137" s="32">
        <v>1206</v>
      </c>
      <c r="D137" s="44">
        <v>878744.69</v>
      </c>
      <c r="E137" s="34">
        <v>82250</v>
      </c>
      <c r="F137" s="17">
        <f>D137/E137*C137</f>
        <v>12884.694177993919</v>
      </c>
      <c r="G137" s="18">
        <f>F137/$F$499</f>
        <v>0.0007883301920401168</v>
      </c>
      <c r="H137" s="19">
        <f>$B$509*G137</f>
        <v>73770.93381653768</v>
      </c>
      <c r="I137" s="20">
        <f>D137/E137</f>
        <v>10.683826018237081</v>
      </c>
      <c r="J137" s="20">
        <f>(I137-10)*C137</f>
        <v>824.6941779939197</v>
      </c>
      <c r="K137" s="20">
        <f>IF(J137&gt;0,J137,0)</f>
        <v>824.6941779939197</v>
      </c>
      <c r="L137" s="20">
        <f>K137/$K$499</f>
        <v>0.0002191098228540957</v>
      </c>
      <c r="M137" s="21">
        <f>$F$509*L137</f>
        <v>4056.5757169702615</v>
      </c>
      <c r="N137" s="21">
        <f t="shared" si="1"/>
        <v>77827.50953350794</v>
      </c>
      <c r="O137" s="21">
        <v>130882.25</v>
      </c>
      <c r="AD137" s="38" t="e">
        <f>#REF!-O137</f>
        <v>#REF!</v>
      </c>
      <c r="AE137" s="68" t="e">
        <f>AD137/#REF!</f>
        <v>#REF!</v>
      </c>
      <c r="AF137" s="69">
        <v>49321.269278506115</v>
      </c>
      <c r="AG137" s="70" t="e">
        <f>#REF!-AF137</f>
        <v>#REF!</v>
      </c>
      <c r="AH137" s="68" t="e">
        <f>AG137/#REF!</f>
        <v>#REF!</v>
      </c>
      <c r="AI137" s="38" t="e">
        <f>#REF!-#REF!</f>
        <v>#REF!</v>
      </c>
      <c r="AJ137" s="68" t="e">
        <f>AI137/#REF!</f>
        <v>#REF!</v>
      </c>
      <c r="AK137" s="38" t="e">
        <f>#REF!-#REF!</f>
        <v>#REF!</v>
      </c>
      <c r="AL137" s="76" t="e">
        <f>AK137/#REF!</f>
        <v>#REF!</v>
      </c>
    </row>
    <row r="138" spans="1:38" s="39" customFormat="1" ht="12.75">
      <c r="A138" s="15" t="s">
        <v>567</v>
      </c>
      <c r="B138" s="15" t="s">
        <v>568</v>
      </c>
      <c r="C138" s="32">
        <v>1721</v>
      </c>
      <c r="D138" s="44">
        <v>4073708</v>
      </c>
      <c r="E138" s="34">
        <v>203850</v>
      </c>
      <c r="F138" s="17">
        <f>D138/E138*C138</f>
        <v>34392.20734854059</v>
      </c>
      <c r="G138" s="18">
        <f>F138/$F$499</f>
        <v>0.0021042342991783596</v>
      </c>
      <c r="H138" s="19">
        <f>$B$509*G138</f>
        <v>196911.56166105057</v>
      </c>
      <c r="I138" s="20">
        <f>D138/E138</f>
        <v>19.983850870738287</v>
      </c>
      <c r="J138" s="20">
        <f>(I138-10)*C138</f>
        <v>17182.207348540593</v>
      </c>
      <c r="K138" s="20">
        <f>IF(J138&gt;0,J138,0)</f>
        <v>17182.207348540593</v>
      </c>
      <c r="L138" s="20">
        <f>K138/$K$499</f>
        <v>0.004565074555926873</v>
      </c>
      <c r="M138" s="21">
        <f>$F$509*L138</f>
        <v>84517.29981116907</v>
      </c>
      <c r="N138" s="21">
        <f t="shared" si="1"/>
        <v>281428.86147221964</v>
      </c>
      <c r="O138" s="21">
        <v>322919.21</v>
      </c>
      <c r="AD138" s="38" t="e">
        <f>#REF!-O138</f>
        <v>#REF!</v>
      </c>
      <c r="AE138" s="68" t="e">
        <f>AD138/#REF!</f>
        <v>#REF!</v>
      </c>
      <c r="AF138" s="69">
        <v>126895.02930686397</v>
      </c>
      <c r="AG138" s="70" t="e">
        <f>#REF!-AF138</f>
        <v>#REF!</v>
      </c>
      <c r="AH138" s="68" t="e">
        <f>AG138/#REF!</f>
        <v>#REF!</v>
      </c>
      <c r="AI138" s="38" t="e">
        <f>#REF!-#REF!</f>
        <v>#REF!</v>
      </c>
      <c r="AJ138" s="68" t="e">
        <f>AI138/#REF!</f>
        <v>#REF!</v>
      </c>
      <c r="AK138" s="38" t="e">
        <f>#REF!-#REF!</f>
        <v>#REF!</v>
      </c>
      <c r="AL138" s="76" t="e">
        <f>AK138/#REF!</f>
        <v>#REF!</v>
      </c>
    </row>
    <row r="139" spans="1:38" s="39" customFormat="1" ht="12.75">
      <c r="A139" s="15" t="s">
        <v>58</v>
      </c>
      <c r="B139" s="15" t="s">
        <v>59</v>
      </c>
      <c r="C139" s="32">
        <v>810</v>
      </c>
      <c r="D139" s="44">
        <v>1016604.98</v>
      </c>
      <c r="E139" s="34">
        <v>64750</v>
      </c>
      <c r="F139" s="17">
        <f>D139/E139*C139</f>
        <v>12717.37503938224</v>
      </c>
      <c r="G139" s="18">
        <f>F139/$F$499</f>
        <v>0.0007780930279404821</v>
      </c>
      <c r="H139" s="19">
        <f>$B$509*G139</f>
        <v>72812.95305810853</v>
      </c>
      <c r="I139" s="20">
        <f>D139/E139</f>
        <v>15.700463011583011</v>
      </c>
      <c r="J139" s="20">
        <f>(I139-10)*C139</f>
        <v>4617.375039382239</v>
      </c>
      <c r="K139" s="20">
        <f>IF(J139&gt;0,J139,0)</f>
        <v>4617.375039382239</v>
      </c>
      <c r="L139" s="20">
        <f>K139/$K$499</f>
        <v>0.0012267726072602695</v>
      </c>
      <c r="M139" s="21">
        <f>$F$509*L139</f>
        <v>22712.336234099977</v>
      </c>
      <c r="N139" s="21">
        <f t="shared" si="1"/>
        <v>95525.2892922085</v>
      </c>
      <c r="O139" s="21">
        <v>115317.63</v>
      </c>
      <c r="AD139" s="38" t="e">
        <f>#REF!-O139</f>
        <v>#REF!</v>
      </c>
      <c r="AE139" s="68" t="e">
        <f>AD139/#REF!</f>
        <v>#REF!</v>
      </c>
      <c r="AF139" s="69">
        <v>59984.67299397935</v>
      </c>
      <c r="AG139" s="70" t="e">
        <f>#REF!-AF139</f>
        <v>#REF!</v>
      </c>
      <c r="AH139" s="68" t="e">
        <f>AG139/#REF!</f>
        <v>#REF!</v>
      </c>
      <c r="AI139" s="38" t="e">
        <f>#REF!-#REF!</f>
        <v>#REF!</v>
      </c>
      <c r="AJ139" s="68" t="e">
        <f>AI139/#REF!</f>
        <v>#REF!</v>
      </c>
      <c r="AK139" s="38" t="e">
        <f>#REF!-#REF!</f>
        <v>#REF!</v>
      </c>
      <c r="AL139" s="76" t="e">
        <f>AK139/#REF!</f>
        <v>#REF!</v>
      </c>
    </row>
    <row r="140" spans="1:38" s="39" customFormat="1" ht="12.75">
      <c r="A140" s="15" t="s">
        <v>280</v>
      </c>
      <c r="B140" s="15" t="s">
        <v>281</v>
      </c>
      <c r="C140" s="32">
        <v>358</v>
      </c>
      <c r="D140" s="44">
        <v>708767.71</v>
      </c>
      <c r="E140" s="40">
        <v>62700</v>
      </c>
      <c r="F140" s="17">
        <f>D140/E140*C140</f>
        <v>4046.871454226475</v>
      </c>
      <c r="G140" s="18">
        <f>F140/$F$499</f>
        <v>0.0002476016043997975</v>
      </c>
      <c r="H140" s="19">
        <f>$B$509*G140</f>
        <v>23170.242311506558</v>
      </c>
      <c r="I140" s="20">
        <f>D140/E140</f>
        <v>11.304110207336523</v>
      </c>
      <c r="J140" s="20">
        <f>(I140-10)*C140</f>
        <v>466.8714542264751</v>
      </c>
      <c r="K140" s="20">
        <f>IF(J140&gt;0,J140,0)</f>
        <v>466.8714542264751</v>
      </c>
      <c r="L140" s="20">
        <f>K140/$K$499</f>
        <v>0.00012404128022345664</v>
      </c>
      <c r="M140" s="21">
        <f>$F$509*L140</f>
        <v>2296.486933821516</v>
      </c>
      <c r="N140" s="21">
        <f aca="true" t="shared" si="2" ref="N140:N203">H140+M140</f>
        <v>25466.729245328075</v>
      </c>
      <c r="O140" s="21">
        <v>31870.7</v>
      </c>
      <c r="AD140" s="38" t="e">
        <f>#REF!-O140</f>
        <v>#REF!</v>
      </c>
      <c r="AE140" s="68" t="e">
        <f>AD140/#REF!</f>
        <v>#REF!</v>
      </c>
      <c r="AF140" s="69">
        <v>3082.831012521966</v>
      </c>
      <c r="AG140" s="70" t="e">
        <f>#REF!-AF140</f>
        <v>#REF!</v>
      </c>
      <c r="AH140" s="68" t="e">
        <f>AG140/#REF!</f>
        <v>#REF!</v>
      </c>
      <c r="AI140" s="38" t="e">
        <f>#REF!-#REF!</f>
        <v>#REF!</v>
      </c>
      <c r="AJ140" s="68" t="e">
        <f>AI140/#REF!</f>
        <v>#REF!</v>
      </c>
      <c r="AK140" s="38" t="e">
        <f>#REF!-#REF!</f>
        <v>#REF!</v>
      </c>
      <c r="AL140" s="76" t="e">
        <f>AK140/#REF!</f>
        <v>#REF!</v>
      </c>
    </row>
    <row r="141" spans="1:38" s="39" customFormat="1" ht="12.75">
      <c r="A141" s="15" t="s">
        <v>60</v>
      </c>
      <c r="B141" s="15" t="s">
        <v>61</v>
      </c>
      <c r="C141" s="32">
        <v>1202</v>
      </c>
      <c r="D141" s="44">
        <v>2424252</v>
      </c>
      <c r="E141" s="34">
        <v>144700</v>
      </c>
      <c r="F141" s="17">
        <f>D141/E141*C141</f>
        <v>20137.877705597788</v>
      </c>
      <c r="G141" s="18">
        <f>F141/$F$499</f>
        <v>0.001232105068201626</v>
      </c>
      <c r="H141" s="19">
        <f>$B$509*G141</f>
        <v>115298.82067068842</v>
      </c>
      <c r="I141" s="20">
        <f>D141/E141</f>
        <v>16.75364201796821</v>
      </c>
      <c r="J141" s="20">
        <f>(I141-10)*C141</f>
        <v>8117.87770559779</v>
      </c>
      <c r="K141" s="20">
        <f>IF(J141&gt;0,J141,0)</f>
        <v>8117.87770559779</v>
      </c>
      <c r="L141" s="20">
        <f>K141/$K$499</f>
        <v>0.002156807691248014</v>
      </c>
      <c r="M141" s="21">
        <f>$F$509*L141</f>
        <v>39930.9058467793</v>
      </c>
      <c r="N141" s="21">
        <f t="shared" si="2"/>
        <v>155229.72651746773</v>
      </c>
      <c r="O141" s="21">
        <v>175176.64</v>
      </c>
      <c r="AD141" s="38" t="e">
        <f>#REF!-O141</f>
        <v>#REF!</v>
      </c>
      <c r="AE141" s="68" t="e">
        <f>AD141/#REF!</f>
        <v>#REF!</v>
      </c>
      <c r="AF141" s="69">
        <v>2807.8604271544773</v>
      </c>
      <c r="AG141" s="70" t="e">
        <f>#REF!-AF141</f>
        <v>#REF!</v>
      </c>
      <c r="AH141" s="68" t="e">
        <f>AG141/#REF!</f>
        <v>#REF!</v>
      </c>
      <c r="AI141" s="38" t="e">
        <f>#REF!-#REF!</f>
        <v>#REF!</v>
      </c>
      <c r="AJ141" s="68" t="e">
        <f>AI141/#REF!</f>
        <v>#REF!</v>
      </c>
      <c r="AK141" s="38" t="e">
        <f>#REF!-#REF!</f>
        <v>#REF!</v>
      </c>
      <c r="AL141" s="76" t="e">
        <f>AK141/#REF!</f>
        <v>#REF!</v>
      </c>
    </row>
    <row r="142" spans="1:38" s="39" customFormat="1" ht="12.75">
      <c r="A142" s="15" t="s">
        <v>869</v>
      </c>
      <c r="B142" s="15" t="s">
        <v>870</v>
      </c>
      <c r="C142" s="32">
        <v>1482</v>
      </c>
      <c r="D142" s="44">
        <v>2182165.55</v>
      </c>
      <c r="E142" s="34">
        <v>134600</v>
      </c>
      <c r="F142" s="17">
        <f>D142/E142*C142</f>
        <v>24026.518165676072</v>
      </c>
      <c r="G142" s="18">
        <f>F142/$F$499</f>
        <v>0.00147002555263999</v>
      </c>
      <c r="H142" s="19">
        <f>$B$509*G142</f>
        <v>137563.1161249566</v>
      </c>
      <c r="I142" s="20">
        <f>D142/E142</f>
        <v>16.21222548291233</v>
      </c>
      <c r="J142" s="20">
        <f>(I142-10)*C142</f>
        <v>9206.518165676074</v>
      </c>
      <c r="K142" s="20">
        <f>IF(J142&gt;0,J142,0)</f>
        <v>9206.518165676074</v>
      </c>
      <c r="L142" s="20">
        <f>K142/$K$499</f>
        <v>0.002446044386164166</v>
      </c>
      <c r="M142" s="21">
        <f>$F$509*L142</f>
        <v>45285.80293797406</v>
      </c>
      <c r="N142" s="21">
        <f t="shared" si="2"/>
        <v>182848.91906293068</v>
      </c>
      <c r="O142" s="21">
        <v>244872.84</v>
      </c>
      <c r="AD142" s="38" t="e">
        <f>#REF!-O142</f>
        <v>#REF!</v>
      </c>
      <c r="AE142" s="68" t="e">
        <f>AD142/#REF!</f>
        <v>#REF!</v>
      </c>
      <c r="AF142" s="69">
        <v>135781.7144297858</v>
      </c>
      <c r="AG142" s="70" t="e">
        <f>#REF!-AF142</f>
        <v>#REF!</v>
      </c>
      <c r="AH142" s="68" t="e">
        <f>AG142/#REF!</f>
        <v>#REF!</v>
      </c>
      <c r="AI142" s="38" t="e">
        <f>#REF!-#REF!</f>
        <v>#REF!</v>
      </c>
      <c r="AJ142" s="68" t="e">
        <f>AI142/#REF!</f>
        <v>#REF!</v>
      </c>
      <c r="AK142" s="38" t="e">
        <f>#REF!-#REF!</f>
        <v>#REF!</v>
      </c>
      <c r="AL142" s="76" t="e">
        <f>AK142/#REF!</f>
        <v>#REF!</v>
      </c>
    </row>
    <row r="143" spans="1:38" s="39" customFormat="1" ht="12.75">
      <c r="A143" s="15" t="s">
        <v>569</v>
      </c>
      <c r="B143" s="15" t="s">
        <v>570</v>
      </c>
      <c r="C143" s="32">
        <v>2197</v>
      </c>
      <c r="D143" s="44">
        <v>1483258.32</v>
      </c>
      <c r="E143" s="34">
        <v>157250</v>
      </c>
      <c r="F143" s="17">
        <f>D143/E143*C143</f>
        <v>20723.170295961845</v>
      </c>
      <c r="G143" s="18">
        <f>F143/$F$499</f>
        <v>0.0012679152949549622</v>
      </c>
      <c r="H143" s="19">
        <f>$B$509*G143</f>
        <v>118649.8960125309</v>
      </c>
      <c r="I143" s="20">
        <f>D143/E143</f>
        <v>9.4324853418124</v>
      </c>
      <c r="J143" s="20">
        <f>(I143-10)*C143</f>
        <v>-1246.8297040381563</v>
      </c>
      <c r="K143" s="20">
        <f>IF(J143&gt;0,J143,0)</f>
        <v>0</v>
      </c>
      <c r="L143" s="20">
        <f>K143/$K$499</f>
        <v>0</v>
      </c>
      <c r="M143" s="21">
        <f>$F$509*L143</f>
        <v>0</v>
      </c>
      <c r="N143" s="21">
        <f t="shared" si="2"/>
        <v>118649.8960125309</v>
      </c>
      <c r="O143" s="21">
        <v>187191.64</v>
      </c>
      <c r="AD143" s="38" t="e">
        <f>#REF!-O143</f>
        <v>#REF!</v>
      </c>
      <c r="AE143" s="68" t="e">
        <f>AD143/#REF!</f>
        <v>#REF!</v>
      </c>
      <c r="AF143" s="69">
        <v>56001.10725867475</v>
      </c>
      <c r="AG143" s="70" t="e">
        <f>#REF!-AF143</f>
        <v>#REF!</v>
      </c>
      <c r="AH143" s="68" t="e">
        <f>AG143/#REF!</f>
        <v>#REF!</v>
      </c>
      <c r="AI143" s="38" t="e">
        <f>#REF!-#REF!</f>
        <v>#REF!</v>
      </c>
      <c r="AJ143" s="68" t="e">
        <f>AI143/#REF!</f>
        <v>#REF!</v>
      </c>
      <c r="AK143" s="38" t="e">
        <f>#REF!-#REF!</f>
        <v>#REF!</v>
      </c>
      <c r="AL143" s="76" t="e">
        <f>AK143/#REF!</f>
        <v>#REF!</v>
      </c>
    </row>
    <row r="144" spans="1:38" s="39" customFormat="1" ht="12.75">
      <c r="A144" s="15" t="s">
        <v>440</v>
      </c>
      <c r="B144" s="15" t="s">
        <v>441</v>
      </c>
      <c r="C144" s="32">
        <v>1166</v>
      </c>
      <c r="D144" s="45">
        <v>2213206.08</v>
      </c>
      <c r="E144" s="34">
        <v>235550</v>
      </c>
      <c r="F144" s="17">
        <f>D144/E144*C144</f>
        <v>10955.628483464234</v>
      </c>
      <c r="G144" s="18">
        <f>F144/$F$499</f>
        <v>0.000670303275109182</v>
      </c>
      <c r="H144" s="19">
        <f>$B$509*G144</f>
        <v>62726.125479374685</v>
      </c>
      <c r="I144" s="20">
        <f>D144/E144</f>
        <v>9.395907790278073</v>
      </c>
      <c r="J144" s="20">
        <f>(I144-10)*C144</f>
        <v>-704.3715165357664</v>
      </c>
      <c r="K144" s="20">
        <f>IF(J144&gt;0,J144,0)</f>
        <v>0</v>
      </c>
      <c r="L144" s="20">
        <f>K144/$K$499</f>
        <v>0</v>
      </c>
      <c r="M144" s="21">
        <f>$F$509*L144</f>
        <v>0</v>
      </c>
      <c r="N144" s="21">
        <f t="shared" si="2"/>
        <v>62726.125479374685</v>
      </c>
      <c r="O144" s="21">
        <v>60165.52</v>
      </c>
      <c r="AD144" s="38" t="e">
        <f>#REF!-O144</f>
        <v>#REF!</v>
      </c>
      <c r="AE144" s="68" t="e">
        <f>AD144/#REF!</f>
        <v>#REF!</v>
      </c>
      <c r="AF144" s="69">
        <v>24154.654491556073</v>
      </c>
      <c r="AG144" s="70" t="e">
        <f>#REF!-AF144</f>
        <v>#REF!</v>
      </c>
      <c r="AH144" s="68" t="e">
        <f>AG144/#REF!</f>
        <v>#REF!</v>
      </c>
      <c r="AI144" s="38" t="e">
        <f>#REF!-#REF!</f>
        <v>#REF!</v>
      </c>
      <c r="AJ144" s="68" t="e">
        <f>AI144/#REF!</f>
        <v>#REF!</v>
      </c>
      <c r="AK144" s="38" t="e">
        <f>#REF!-#REF!</f>
        <v>#REF!</v>
      </c>
      <c r="AL144" s="76" t="e">
        <f>AK144/#REF!</f>
        <v>#REF!</v>
      </c>
    </row>
    <row r="145" spans="1:38" s="39" customFormat="1" ht="12.75">
      <c r="A145" s="15" t="s">
        <v>571</v>
      </c>
      <c r="B145" s="15" t="s">
        <v>572</v>
      </c>
      <c r="C145" s="32">
        <v>104</v>
      </c>
      <c r="D145" s="44">
        <v>112042.43</v>
      </c>
      <c r="E145" s="34">
        <v>8300</v>
      </c>
      <c r="F145" s="17">
        <f>D145/E145*C145</f>
        <v>1403.9051469879516</v>
      </c>
      <c r="G145" s="18">
        <f>F145/$F$499</f>
        <v>8.589577671322225E-05</v>
      </c>
      <c r="H145" s="19">
        <f>$B$509*G145</f>
        <v>8038.017220465352</v>
      </c>
      <c r="I145" s="20">
        <f>D145/E145</f>
        <v>13.499087951807228</v>
      </c>
      <c r="J145" s="20">
        <f>(I145-10)*C145</f>
        <v>363.9051469879517</v>
      </c>
      <c r="K145" s="20">
        <f>IF(J145&gt;0,J145,0)</f>
        <v>363.9051469879517</v>
      </c>
      <c r="L145" s="20">
        <f>K145/$K$499</f>
        <v>9.6684558251861E-05</v>
      </c>
      <c r="M145" s="21">
        <f>$F$509*L145</f>
        <v>1790.00752271917</v>
      </c>
      <c r="N145" s="21">
        <f t="shared" si="2"/>
        <v>9828.024743184522</v>
      </c>
      <c r="O145" s="21">
        <v>9514.76</v>
      </c>
      <c r="AD145" s="38" t="e">
        <f>#REF!-O145</f>
        <v>#REF!</v>
      </c>
      <c r="AE145" s="68" t="e">
        <f>AD145/#REF!</f>
        <v>#REF!</v>
      </c>
      <c r="AF145" s="69">
        <v>524222.4777209712</v>
      </c>
      <c r="AG145" s="70" t="e">
        <f>#REF!-AF145</f>
        <v>#REF!</v>
      </c>
      <c r="AH145" s="68" t="e">
        <f>AG145/#REF!</f>
        <v>#REF!</v>
      </c>
      <c r="AI145" s="38" t="e">
        <f>#REF!-#REF!</f>
        <v>#REF!</v>
      </c>
      <c r="AJ145" s="68" t="e">
        <f>AI145/#REF!</f>
        <v>#REF!</v>
      </c>
      <c r="AK145" s="38" t="e">
        <f>#REF!-#REF!</f>
        <v>#REF!</v>
      </c>
      <c r="AL145" s="76" t="e">
        <f>AK145/#REF!</f>
        <v>#REF!</v>
      </c>
    </row>
    <row r="146" spans="1:38" s="39" customFormat="1" ht="12.75">
      <c r="A146" s="15" t="s">
        <v>937</v>
      </c>
      <c r="B146" s="15" t="s">
        <v>938</v>
      </c>
      <c r="C146" s="32">
        <v>6256</v>
      </c>
      <c r="D146" s="44">
        <v>8760508</v>
      </c>
      <c r="E146" s="34">
        <v>883450</v>
      </c>
      <c r="F146" s="17">
        <f>D146/E146*C146</f>
        <v>62036.038313430305</v>
      </c>
      <c r="G146" s="18">
        <f>F146/$F$499</f>
        <v>0.003795579570725116</v>
      </c>
      <c r="H146" s="19">
        <f>$B$509*G146</f>
        <v>355185.4947769349</v>
      </c>
      <c r="I146" s="20">
        <f>D146/E146</f>
        <v>9.916246533476711</v>
      </c>
      <c r="J146" s="20">
        <f>(I146-10)*C146</f>
        <v>-523.9616865696964</v>
      </c>
      <c r="K146" s="20">
        <f>IF(J146&gt;0,J146,0)</f>
        <v>0</v>
      </c>
      <c r="L146" s="20">
        <f>K146/$K$499</f>
        <v>0</v>
      </c>
      <c r="M146" s="21">
        <f>$F$509*L146</f>
        <v>0</v>
      </c>
      <c r="N146" s="21">
        <f t="shared" si="2"/>
        <v>355185.4947769349</v>
      </c>
      <c r="O146" s="21">
        <v>352172.07</v>
      </c>
      <c r="AD146" s="38" t="e">
        <f>#REF!-O146</f>
        <v>#REF!</v>
      </c>
      <c r="AE146" s="68" t="e">
        <f>AD146/#REF!</f>
        <v>#REF!</v>
      </c>
      <c r="AF146" s="69"/>
      <c r="AG146" s="70" t="e">
        <f>#REF!-AF146</f>
        <v>#REF!</v>
      </c>
      <c r="AH146" s="68" t="e">
        <f>AG146/#REF!</f>
        <v>#REF!</v>
      </c>
      <c r="AI146" s="38" t="e">
        <f>#REF!-#REF!</f>
        <v>#REF!</v>
      </c>
      <c r="AJ146" s="68"/>
      <c r="AK146" s="38" t="e">
        <f>#REF!-#REF!</f>
        <v>#REF!</v>
      </c>
      <c r="AL146" s="76" t="e">
        <f>AK146/#REF!</f>
        <v>#REF!</v>
      </c>
    </row>
    <row r="147" spans="1:38" s="39" customFormat="1" ht="12.75">
      <c r="A147" s="15" t="s">
        <v>282</v>
      </c>
      <c r="B147" s="15" t="s">
        <v>283</v>
      </c>
      <c r="C147" s="32">
        <v>6990</v>
      </c>
      <c r="D147" s="44">
        <v>12882005</v>
      </c>
      <c r="E147" s="40">
        <v>1034500</v>
      </c>
      <c r="F147" s="17">
        <f>D147/E147*C147</f>
        <v>87042.25708071531</v>
      </c>
      <c r="G147" s="18">
        <f>F147/$F$499</f>
        <v>0.005325546597546717</v>
      </c>
      <c r="H147" s="19">
        <f>$B$509*G147</f>
        <v>498357.85759745934</v>
      </c>
      <c r="I147" s="20">
        <f>D147/E147</f>
        <v>12.452397293378443</v>
      </c>
      <c r="J147" s="20">
        <f>(I147-10)*C147</f>
        <v>17142.257080715317</v>
      </c>
      <c r="K147" s="20">
        <f>IF(J147&gt;0,J147,0)</f>
        <v>17142.257080715317</v>
      </c>
      <c r="L147" s="20">
        <f>K147/$K$499</f>
        <v>0.0045544603229908985</v>
      </c>
      <c r="M147" s="21">
        <f>$F$509*L147</f>
        <v>84320.78904309178</v>
      </c>
      <c r="N147" s="21">
        <f t="shared" si="2"/>
        <v>582678.6466405512</v>
      </c>
      <c r="O147" s="21">
        <v>546714.8</v>
      </c>
      <c r="AD147" s="38" t="e">
        <f>#REF!-O147</f>
        <v>#REF!</v>
      </c>
      <c r="AE147" s="68" t="e">
        <f>AD147/#REF!</f>
        <v>#REF!</v>
      </c>
      <c r="AF147" s="69"/>
      <c r="AG147" s="70" t="e">
        <f>#REF!-AF147</f>
        <v>#REF!</v>
      </c>
      <c r="AH147" s="68" t="e">
        <f>AG147/#REF!</f>
        <v>#REF!</v>
      </c>
      <c r="AI147" s="38" t="e">
        <f>#REF!-#REF!</f>
        <v>#REF!</v>
      </c>
      <c r="AJ147" s="68"/>
      <c r="AK147" s="38" t="e">
        <f>#REF!-#REF!</f>
        <v>#REF!</v>
      </c>
      <c r="AL147" s="76" t="e">
        <f>AK147/#REF!</f>
        <v>#REF!</v>
      </c>
    </row>
    <row r="148" spans="1:38" s="39" customFormat="1" ht="12.75">
      <c r="A148" s="15" t="s">
        <v>733</v>
      </c>
      <c r="B148" s="15" t="s">
        <v>734</v>
      </c>
      <c r="C148" s="32">
        <v>967</v>
      </c>
      <c r="D148" s="44">
        <v>1883633.18</v>
      </c>
      <c r="E148" s="34">
        <v>194300</v>
      </c>
      <c r="F148" s="17">
        <f>D148/E148*C148</f>
        <v>9374.540839217705</v>
      </c>
      <c r="G148" s="18">
        <f>F148/$F$499</f>
        <v>0.0005735668598708667</v>
      </c>
      <c r="H148" s="19">
        <f>$B$509*G148</f>
        <v>53673.6551335076</v>
      </c>
      <c r="I148" s="20">
        <f>D148/E148</f>
        <v>9.694457951621205</v>
      </c>
      <c r="J148" s="20">
        <f>(I148-10)*C148</f>
        <v>-295.45916078229493</v>
      </c>
      <c r="K148" s="20">
        <f>IF(J148&gt;0,J148,0)</f>
        <v>0</v>
      </c>
      <c r="L148" s="20">
        <f>K148/$K$499</f>
        <v>0</v>
      </c>
      <c r="M148" s="21">
        <f>$F$509*L148</f>
        <v>0</v>
      </c>
      <c r="N148" s="21">
        <f t="shared" si="2"/>
        <v>53673.6551335076</v>
      </c>
      <c r="O148" s="21">
        <v>55806.88</v>
      </c>
      <c r="AD148" s="38" t="e">
        <f>#REF!-O148</f>
        <v>#REF!</v>
      </c>
      <c r="AE148" s="68" t="e">
        <f>AD148/#REF!</f>
        <v>#REF!</v>
      </c>
      <c r="AF148" s="69">
        <v>12455.085738291064</v>
      </c>
      <c r="AG148" s="70" t="e">
        <f>#REF!-AF148</f>
        <v>#REF!</v>
      </c>
      <c r="AH148" s="68" t="e">
        <f>AG148/#REF!</f>
        <v>#REF!</v>
      </c>
      <c r="AI148" s="38" t="e">
        <f>#REF!-#REF!</f>
        <v>#REF!</v>
      </c>
      <c r="AJ148" s="68" t="e">
        <f>AI148/#REF!</f>
        <v>#REF!</v>
      </c>
      <c r="AK148" s="38" t="e">
        <f>#REF!-#REF!</f>
        <v>#REF!</v>
      </c>
      <c r="AL148" s="76" t="e">
        <f>AK148/#REF!</f>
        <v>#REF!</v>
      </c>
    </row>
    <row r="149" spans="1:38" s="39" customFormat="1" ht="12.75">
      <c r="A149" s="15" t="s">
        <v>573</v>
      </c>
      <c r="B149" s="15" t="s">
        <v>574</v>
      </c>
      <c r="C149" s="32">
        <v>1583</v>
      </c>
      <c r="D149" s="44">
        <v>1937084</v>
      </c>
      <c r="E149" s="34">
        <v>150250</v>
      </c>
      <c r="F149" s="17">
        <f>D149/E149*C149</f>
        <v>20408.67868219634</v>
      </c>
      <c r="G149" s="18">
        <f>F149/$F$499</f>
        <v>0.0012486736093666306</v>
      </c>
      <c r="H149" s="19">
        <f>$B$509*G149</f>
        <v>116849.28361890686</v>
      </c>
      <c r="I149" s="20">
        <f>D149/E149</f>
        <v>12.89240599001664</v>
      </c>
      <c r="J149" s="20">
        <f>(I149-10)*C149</f>
        <v>4578.678682196341</v>
      </c>
      <c r="K149" s="20">
        <f>IF(J149&gt;0,J149,0)</f>
        <v>4578.678682196341</v>
      </c>
      <c r="L149" s="20">
        <f>K149/$K$499</f>
        <v>0.001216491521017214</v>
      </c>
      <c r="M149" s="21">
        <f>$F$509*L149</f>
        <v>22521.993308098765</v>
      </c>
      <c r="N149" s="21">
        <f t="shared" si="2"/>
        <v>139371.27692700562</v>
      </c>
      <c r="O149" s="21">
        <v>152215.65</v>
      </c>
      <c r="AD149" s="38" t="e">
        <f>#REF!-O149</f>
        <v>#REF!</v>
      </c>
      <c r="AE149" s="68" t="e">
        <f>AD149/#REF!</f>
        <v>#REF!</v>
      </c>
      <c r="AF149" s="69">
        <v>9603.631470206168</v>
      </c>
      <c r="AG149" s="70" t="e">
        <f>#REF!-AF149</f>
        <v>#REF!</v>
      </c>
      <c r="AH149" s="68" t="e">
        <f>AG149/#REF!</f>
        <v>#REF!</v>
      </c>
      <c r="AI149" s="38" t="e">
        <f>#REF!-#REF!</f>
        <v>#REF!</v>
      </c>
      <c r="AJ149" s="68" t="e">
        <f>AI149/#REF!</f>
        <v>#REF!</v>
      </c>
      <c r="AK149" s="38" t="e">
        <f>#REF!-#REF!</f>
        <v>#REF!</v>
      </c>
      <c r="AL149" s="76" t="e">
        <f>AK149/#REF!</f>
        <v>#REF!</v>
      </c>
    </row>
    <row r="150" spans="1:38" s="39" customFormat="1" ht="12.75">
      <c r="A150" s="15" t="s">
        <v>575</v>
      </c>
      <c r="B150" s="15" t="s">
        <v>576</v>
      </c>
      <c r="C150" s="32">
        <v>1054</v>
      </c>
      <c r="D150" s="44">
        <v>711764.3</v>
      </c>
      <c r="E150" s="34">
        <v>64550</v>
      </c>
      <c r="F150" s="17">
        <f>D150/E150*C150</f>
        <v>11621.991823392718</v>
      </c>
      <c r="G150" s="18">
        <f>F150/$F$499</f>
        <v>0.0007110736909589825</v>
      </c>
      <c r="H150" s="19">
        <f>$B$509*G150</f>
        <v>66541.36898989508</v>
      </c>
      <c r="I150" s="20">
        <f>D150/E150</f>
        <v>11.026557707203718</v>
      </c>
      <c r="J150" s="20">
        <f>(I150-10)*C150</f>
        <v>1081.991823392719</v>
      </c>
      <c r="K150" s="20">
        <f>IF(J150&gt;0,J150,0)</f>
        <v>1081.991823392719</v>
      </c>
      <c r="L150" s="20">
        <f>K150/$K$499</f>
        <v>0.0002874702442181016</v>
      </c>
      <c r="M150" s="21">
        <f>$F$509*L150</f>
        <v>5322.193212776191</v>
      </c>
      <c r="N150" s="21">
        <f t="shared" si="2"/>
        <v>71863.56220267128</v>
      </c>
      <c r="O150" s="21">
        <v>83260.76</v>
      </c>
      <c r="AD150" s="38" t="e">
        <f>#REF!-O150</f>
        <v>#REF!</v>
      </c>
      <c r="AE150" s="68" t="e">
        <f>AD150/#REF!</f>
        <v>#REF!</v>
      </c>
      <c r="AF150" s="69">
        <v>285654.43938302645</v>
      </c>
      <c r="AG150" s="70" t="e">
        <f>#REF!-AF150</f>
        <v>#REF!</v>
      </c>
      <c r="AH150" s="68" t="e">
        <f>AG150/#REF!</f>
        <v>#REF!</v>
      </c>
      <c r="AI150" s="38" t="e">
        <f>#REF!-#REF!</f>
        <v>#REF!</v>
      </c>
      <c r="AJ150" s="68" t="e">
        <f>AI150/#REF!</f>
        <v>#REF!</v>
      </c>
      <c r="AK150" s="38" t="e">
        <f>#REF!-#REF!</f>
        <v>#REF!</v>
      </c>
      <c r="AL150" s="76" t="e">
        <f>AK150/#REF!</f>
        <v>#REF!</v>
      </c>
    </row>
    <row r="151" spans="1:38" s="39" customFormat="1" ht="12.75">
      <c r="A151" s="15" t="s">
        <v>230</v>
      </c>
      <c r="B151" s="15" t="s">
        <v>231</v>
      </c>
      <c r="C151" s="32">
        <v>700</v>
      </c>
      <c r="D151" s="44">
        <v>1518110</v>
      </c>
      <c r="E151" s="34">
        <v>158450</v>
      </c>
      <c r="F151" s="17">
        <f>D151/E151*C151</f>
        <v>6706.702429788576</v>
      </c>
      <c r="G151" s="18">
        <f>F151/$F$499</f>
        <v>0.00041033927087389516</v>
      </c>
      <c r="H151" s="19">
        <f>$B$509*G151</f>
        <v>38399.02556012215</v>
      </c>
      <c r="I151" s="20">
        <f>D151/E151</f>
        <v>9.581003471126538</v>
      </c>
      <c r="J151" s="20">
        <f>(I151-10)*C151</f>
        <v>-293.2975702114236</v>
      </c>
      <c r="K151" s="20">
        <f>IF(J151&gt;0,J151,0)</f>
        <v>0</v>
      </c>
      <c r="L151" s="20">
        <f>K151/$K$499</f>
        <v>0</v>
      </c>
      <c r="M151" s="21">
        <f>$F$509*L151</f>
        <v>0</v>
      </c>
      <c r="N151" s="21">
        <f t="shared" si="2"/>
        <v>38399.02556012215</v>
      </c>
      <c r="O151" s="21">
        <v>78845.63</v>
      </c>
      <c r="AD151" s="38" t="e">
        <f>#REF!-O151</f>
        <v>#REF!</v>
      </c>
      <c r="AE151" s="68" t="e">
        <f>AD151/#REF!</f>
        <v>#REF!</v>
      </c>
      <c r="AF151" s="69">
        <v>92181.66437361445</v>
      </c>
      <c r="AG151" s="70" t="e">
        <f>#REF!-AF151</f>
        <v>#REF!</v>
      </c>
      <c r="AH151" s="68" t="e">
        <f>AG151/#REF!</f>
        <v>#REF!</v>
      </c>
      <c r="AI151" s="38" t="e">
        <f>#REF!-#REF!</f>
        <v>#REF!</v>
      </c>
      <c r="AJ151" s="68" t="e">
        <f>AI151/#REF!</f>
        <v>#REF!</v>
      </c>
      <c r="AK151" s="38" t="e">
        <f>#REF!-#REF!</f>
        <v>#REF!</v>
      </c>
      <c r="AL151" s="76" t="e">
        <f>AK151/#REF!</f>
        <v>#REF!</v>
      </c>
    </row>
    <row r="152" spans="1:38" s="39" customFormat="1" ht="12.75">
      <c r="A152" s="15" t="s">
        <v>577</v>
      </c>
      <c r="B152" s="15" t="s">
        <v>578</v>
      </c>
      <c r="C152" s="32">
        <v>1062</v>
      </c>
      <c r="D152" s="44">
        <v>669424.41</v>
      </c>
      <c r="E152" s="34">
        <v>56200</v>
      </c>
      <c r="F152" s="17">
        <f>D152/E152*C152</f>
        <v>12649.977285053381</v>
      </c>
      <c r="G152" s="18">
        <f>F152/$F$499</f>
        <v>0.0007739694000235784</v>
      </c>
      <c r="H152" s="19">
        <f>$B$509*G152</f>
        <v>72427.06921753827</v>
      </c>
      <c r="I152" s="20">
        <f>D152/E152</f>
        <v>11.911466370106762</v>
      </c>
      <c r="J152" s="20">
        <f>(I152-10)*C152</f>
        <v>2029.9772850533814</v>
      </c>
      <c r="K152" s="20">
        <f>IF(J152&gt;0,J152,0)</f>
        <v>2029.9772850533814</v>
      </c>
      <c r="L152" s="20">
        <f>K152/$K$499</f>
        <v>0.0005393368538236048</v>
      </c>
      <c r="M152" s="21">
        <f>$F$509*L152</f>
        <v>9985.224559945274</v>
      </c>
      <c r="N152" s="21">
        <f t="shared" si="2"/>
        <v>82412.29377748354</v>
      </c>
      <c r="O152" s="21">
        <v>77970.18</v>
      </c>
      <c r="AD152" s="38" t="e">
        <f>#REF!-O152</f>
        <v>#REF!</v>
      </c>
      <c r="AE152" s="68" t="e">
        <f>AD152/#REF!</f>
        <v>#REF!</v>
      </c>
      <c r="AF152" s="69">
        <v>26414.149176000305</v>
      </c>
      <c r="AG152" s="70" t="e">
        <f>#REF!-AF152</f>
        <v>#REF!</v>
      </c>
      <c r="AH152" s="68" t="e">
        <f>AG152/#REF!</f>
        <v>#REF!</v>
      </c>
      <c r="AI152" s="38" t="e">
        <f>#REF!-#REF!</f>
        <v>#REF!</v>
      </c>
      <c r="AJ152" s="68" t="e">
        <f>AI152/#REF!</f>
        <v>#REF!</v>
      </c>
      <c r="AK152" s="38" t="e">
        <f>#REF!-#REF!</f>
        <v>#REF!</v>
      </c>
      <c r="AL152" s="76" t="e">
        <f>AK152/#REF!</f>
        <v>#REF!</v>
      </c>
    </row>
    <row r="153" spans="1:38" s="39" customFormat="1" ht="12.75">
      <c r="A153" s="15" t="s">
        <v>735</v>
      </c>
      <c r="B153" s="15" t="s">
        <v>736</v>
      </c>
      <c r="C153" s="32">
        <v>6692</v>
      </c>
      <c r="D153" s="44">
        <v>5117741.86</v>
      </c>
      <c r="E153" s="34">
        <v>366700</v>
      </c>
      <c r="F153" s="17">
        <f>D153/E153*C153</f>
        <v>93394.95098751024</v>
      </c>
      <c r="G153" s="18">
        <f>F153/$F$499</f>
        <v>0.005714226401532213</v>
      </c>
      <c r="H153" s="19">
        <f>$B$509*G153</f>
        <v>534730.017873898</v>
      </c>
      <c r="I153" s="20">
        <f>D153/E153</f>
        <v>13.95620905372239</v>
      </c>
      <c r="J153" s="20">
        <f>(I153-10)*C153</f>
        <v>26474.95098751023</v>
      </c>
      <c r="K153" s="20">
        <f>IF(J153&gt;0,J153,0)</f>
        <v>26474.95098751023</v>
      </c>
      <c r="L153" s="20">
        <f>K153/$K$499</f>
        <v>0.007034027856307968</v>
      </c>
      <c r="M153" s="21">
        <f>$F$509*L153</f>
        <v>130227.23592539254</v>
      </c>
      <c r="N153" s="21">
        <f t="shared" si="2"/>
        <v>664957.2537992906</v>
      </c>
      <c r="O153" s="21">
        <v>844306.13</v>
      </c>
      <c r="AD153" s="38" t="e">
        <f>#REF!-O153</f>
        <v>#REF!</v>
      </c>
      <c r="AE153" s="68" t="e">
        <f>AD153/#REF!</f>
        <v>#REF!</v>
      </c>
      <c r="AF153" s="69">
        <v>21836.791997740194</v>
      </c>
      <c r="AG153" s="70" t="e">
        <f>#REF!-AF153</f>
        <v>#REF!</v>
      </c>
      <c r="AH153" s="68" t="e">
        <f>AG153/#REF!</f>
        <v>#REF!</v>
      </c>
      <c r="AI153" s="38" t="e">
        <f>#REF!-#REF!</f>
        <v>#REF!</v>
      </c>
      <c r="AJ153" s="68" t="e">
        <f>AI153/#REF!</f>
        <v>#REF!</v>
      </c>
      <c r="AK153" s="38" t="e">
        <f>#REF!-#REF!</f>
        <v>#REF!</v>
      </c>
      <c r="AL153" s="76" t="e">
        <f>AK153/#REF!</f>
        <v>#REF!</v>
      </c>
    </row>
    <row r="154" spans="1:38" s="39" customFormat="1" ht="12.75">
      <c r="A154" s="15" t="s">
        <v>176</v>
      </c>
      <c r="B154" s="15" t="s">
        <v>177</v>
      </c>
      <c r="C154" s="32">
        <v>10996</v>
      </c>
      <c r="D154" s="44">
        <v>24081923</v>
      </c>
      <c r="E154" s="34">
        <v>2143400</v>
      </c>
      <c r="F154" s="17">
        <f>D154/E154*C154</f>
        <v>123544.28725762806</v>
      </c>
      <c r="G154" s="18">
        <f>F154/$F$499</f>
        <v>0.007558867160821429</v>
      </c>
      <c r="H154" s="19">
        <f>$B$509*G154</f>
        <v>707349.1471966624</v>
      </c>
      <c r="I154" s="20">
        <f>D154/E154</f>
        <v>11.235384435942894</v>
      </c>
      <c r="J154" s="20">
        <f>(I154-10)*C154</f>
        <v>13584.287257628062</v>
      </c>
      <c r="K154" s="20">
        <f>IF(J154&gt;0,J154,0)</f>
        <v>13584.287257628062</v>
      </c>
      <c r="L154" s="20">
        <f>K154/$K$499</f>
        <v>0.0036091570112187442</v>
      </c>
      <c r="M154" s="21">
        <f>$F$509*L154</f>
        <v>66819.54510178296</v>
      </c>
      <c r="N154" s="21">
        <f t="shared" si="2"/>
        <v>774168.6922984454</v>
      </c>
      <c r="O154" s="21">
        <v>880999.41</v>
      </c>
      <c r="AD154" s="38" t="e">
        <f>#REF!-O154</f>
        <v>#REF!</v>
      </c>
      <c r="AE154" s="68" t="e">
        <f>AD154/#REF!</f>
        <v>#REF!</v>
      </c>
      <c r="AF154" s="69">
        <v>516392.7016572518</v>
      </c>
      <c r="AG154" s="70" t="e">
        <f>#REF!-AF154</f>
        <v>#REF!</v>
      </c>
      <c r="AH154" s="68" t="e">
        <f>AG154/#REF!</f>
        <v>#REF!</v>
      </c>
      <c r="AI154" s="38" t="e">
        <f>#REF!-#REF!</f>
        <v>#REF!</v>
      </c>
      <c r="AJ154" s="68" t="e">
        <f>AI154/#REF!</f>
        <v>#REF!</v>
      </c>
      <c r="AK154" s="38" t="e">
        <f>#REF!-#REF!</f>
        <v>#REF!</v>
      </c>
      <c r="AL154" s="76" t="e">
        <f>AK154/#REF!</f>
        <v>#REF!</v>
      </c>
    </row>
    <row r="155" spans="1:38" s="39" customFormat="1" ht="12.75">
      <c r="A155" s="15" t="s">
        <v>346</v>
      </c>
      <c r="B155" s="15" t="s">
        <v>347</v>
      </c>
      <c r="C155" s="32">
        <v>2857</v>
      </c>
      <c r="D155" s="44">
        <v>2000265</v>
      </c>
      <c r="E155" s="34">
        <v>195950</v>
      </c>
      <c r="F155" s="17">
        <f>D155/E155*C155</f>
        <v>29164.363893850474</v>
      </c>
      <c r="G155" s="18">
        <f>F155/$F$499</f>
        <v>0.0017843767396849926</v>
      </c>
      <c r="H155" s="19">
        <f>$B$509*G155</f>
        <v>166979.6992379713</v>
      </c>
      <c r="I155" s="20">
        <f>D155/E155</f>
        <v>10.208037764735902</v>
      </c>
      <c r="J155" s="20">
        <f>(I155-10)*C155</f>
        <v>594.3638938504726</v>
      </c>
      <c r="K155" s="20">
        <f>IF(J155&gt;0,J155,0)</f>
        <v>594.3638938504726</v>
      </c>
      <c r="L155" s="20">
        <f>K155/$K$499</f>
        <v>0.00015791425593574123</v>
      </c>
      <c r="M155" s="21">
        <f>$F$509*L155</f>
        <v>2923.6075665075123</v>
      </c>
      <c r="N155" s="21">
        <f t="shared" si="2"/>
        <v>169903.3068044788</v>
      </c>
      <c r="O155" s="21">
        <v>229720.02</v>
      </c>
      <c r="AD155" s="38" t="e">
        <f>#REF!-O155</f>
        <v>#REF!</v>
      </c>
      <c r="AE155" s="68" t="e">
        <f>AD155/#REF!</f>
        <v>#REF!</v>
      </c>
      <c r="AF155" s="69">
        <v>57497.96783162961</v>
      </c>
      <c r="AG155" s="70" t="e">
        <f>#REF!-AF155</f>
        <v>#REF!</v>
      </c>
      <c r="AH155" s="68" t="e">
        <f>AG155/#REF!</f>
        <v>#REF!</v>
      </c>
      <c r="AI155" s="38" t="e">
        <f>#REF!-#REF!</f>
        <v>#REF!</v>
      </c>
      <c r="AJ155" s="68" t="e">
        <f>AI155/#REF!</f>
        <v>#REF!</v>
      </c>
      <c r="AK155" s="38" t="e">
        <f>#REF!-#REF!</f>
        <v>#REF!</v>
      </c>
      <c r="AL155" s="76" t="e">
        <f>AK155/#REF!</f>
        <v>#REF!</v>
      </c>
    </row>
    <row r="156" spans="1:38" s="39" customFormat="1" ht="12.75">
      <c r="A156" s="15" t="s">
        <v>232</v>
      </c>
      <c r="B156" s="15" t="s">
        <v>233</v>
      </c>
      <c r="C156" s="32">
        <v>7514</v>
      </c>
      <c r="D156" s="44">
        <v>5568086.5</v>
      </c>
      <c r="E156" s="34">
        <v>455100</v>
      </c>
      <c r="F156" s="17">
        <f>D156/E156*C156</f>
        <v>91932.76633926609</v>
      </c>
      <c r="G156" s="18">
        <f>F156/$F$499</f>
        <v>0.005624764883189223</v>
      </c>
      <c r="H156" s="19">
        <f>$B$509*G156</f>
        <v>526358.3231000007</v>
      </c>
      <c r="I156" s="20">
        <f>D156/E156</f>
        <v>12.23486376620523</v>
      </c>
      <c r="J156" s="20">
        <f>(I156-10)*C156</f>
        <v>16792.766339266098</v>
      </c>
      <c r="K156" s="20">
        <f>IF(J156&gt;0,J156,0)</f>
        <v>16792.766339266098</v>
      </c>
      <c r="L156" s="20">
        <f>K156/$K$499</f>
        <v>0.004461605472682194</v>
      </c>
      <c r="M156" s="21">
        <f>$F$509*L156</f>
        <v>82601.68432173009</v>
      </c>
      <c r="N156" s="21">
        <f t="shared" si="2"/>
        <v>608960.0074217308</v>
      </c>
      <c r="O156" s="21">
        <v>750561.12</v>
      </c>
      <c r="AD156" s="38" t="e">
        <f>#REF!-O156</f>
        <v>#REF!</v>
      </c>
      <c r="AE156" s="68" t="e">
        <f>AD156/#REF!</f>
        <v>#REF!</v>
      </c>
      <c r="AF156" s="69">
        <v>4338.661020737859</v>
      </c>
      <c r="AG156" s="70" t="e">
        <f>#REF!-AF156</f>
        <v>#REF!</v>
      </c>
      <c r="AH156" s="68" t="e">
        <f>AG156/#REF!</f>
        <v>#REF!</v>
      </c>
      <c r="AI156" s="38" t="e">
        <f>#REF!-#REF!</f>
        <v>#REF!</v>
      </c>
      <c r="AJ156" s="68" t="e">
        <f>AI156/#REF!</f>
        <v>#REF!</v>
      </c>
      <c r="AK156" s="38" t="e">
        <f>#REF!-#REF!</f>
        <v>#REF!</v>
      </c>
      <c r="AL156" s="76" t="e">
        <f>AK156/#REF!</f>
        <v>#REF!</v>
      </c>
    </row>
    <row r="157" spans="1:38" s="39" customFormat="1" ht="12.75">
      <c r="A157" s="15" t="s">
        <v>348</v>
      </c>
      <c r="B157" s="15" t="s">
        <v>349</v>
      </c>
      <c r="C157" s="32">
        <v>1109</v>
      </c>
      <c r="D157" s="44">
        <v>1536984.96</v>
      </c>
      <c r="E157" s="34">
        <v>167450</v>
      </c>
      <c r="F157" s="17">
        <f>D157/E157*C157</f>
        <v>10179.255423350254</v>
      </c>
      <c r="G157" s="18">
        <f>F157/$F$499</f>
        <v>0.0006228020837638925</v>
      </c>
      <c r="H157" s="19">
        <f>$B$509*G157</f>
        <v>58281.02458342712</v>
      </c>
      <c r="I157" s="20">
        <f>D157/E157</f>
        <v>9.178769543147208</v>
      </c>
      <c r="J157" s="20">
        <f>(I157-10)*C157</f>
        <v>-910.7445766497463</v>
      </c>
      <c r="K157" s="20">
        <f>IF(J157&gt;0,J157,0)</f>
        <v>0</v>
      </c>
      <c r="L157" s="20">
        <f>K157/$K$499</f>
        <v>0</v>
      </c>
      <c r="M157" s="21">
        <f>$F$509*L157</f>
        <v>0</v>
      </c>
      <c r="N157" s="21">
        <f t="shared" si="2"/>
        <v>58281.02458342712</v>
      </c>
      <c r="O157" s="21">
        <v>76682.34</v>
      </c>
      <c r="AD157" s="38" t="e">
        <f>#REF!-O157</f>
        <v>#REF!</v>
      </c>
      <c r="AE157" s="68" t="e">
        <f>AD157/#REF!</f>
        <v>#REF!</v>
      </c>
      <c r="AF157" s="69">
        <v>92658.62750981188</v>
      </c>
      <c r="AG157" s="70" t="e">
        <f>#REF!-AF157</f>
        <v>#REF!</v>
      </c>
      <c r="AH157" s="68" t="e">
        <f>AG157/#REF!</f>
        <v>#REF!</v>
      </c>
      <c r="AI157" s="38" t="e">
        <f>#REF!-#REF!</f>
        <v>#REF!</v>
      </c>
      <c r="AJ157" s="68" t="e">
        <f>AI157/#REF!</f>
        <v>#REF!</v>
      </c>
      <c r="AK157" s="38" t="e">
        <f>#REF!-#REF!</f>
        <v>#REF!</v>
      </c>
      <c r="AL157" s="76" t="e">
        <f>AK157/#REF!</f>
        <v>#REF!</v>
      </c>
    </row>
    <row r="158" spans="1:38" s="39" customFormat="1" ht="12.75">
      <c r="A158" s="15" t="s">
        <v>62</v>
      </c>
      <c r="B158" s="15" t="s">
        <v>63</v>
      </c>
      <c r="C158" s="32">
        <v>3500</v>
      </c>
      <c r="D158" s="44">
        <v>3018896.85</v>
      </c>
      <c r="E158" s="34">
        <v>161450</v>
      </c>
      <c r="F158" s="17">
        <f>D158/E158*C158</f>
        <v>65445.27082688139</v>
      </c>
      <c r="G158" s="18">
        <f>F158/$F$499</f>
        <v>0.004004168217448956</v>
      </c>
      <c r="H158" s="19">
        <f>$B$509*G158</f>
        <v>374704.95427210355</v>
      </c>
      <c r="I158" s="20">
        <f>D158/E158</f>
        <v>18.698648807680396</v>
      </c>
      <c r="J158" s="20">
        <f>(I158-10)*C158</f>
        <v>30445.270826881384</v>
      </c>
      <c r="K158" s="20">
        <f>IF(J158&gt;0,J158,0)</f>
        <v>30445.270826881384</v>
      </c>
      <c r="L158" s="20">
        <f>K158/$K$499</f>
        <v>0.008088886857246774</v>
      </c>
      <c r="M158" s="21">
        <f>$F$509*L158</f>
        <v>149756.78212417394</v>
      </c>
      <c r="N158" s="21">
        <f t="shared" si="2"/>
        <v>524461.7363962776</v>
      </c>
      <c r="O158" s="21">
        <v>632389.67</v>
      </c>
      <c r="AD158" s="38" t="e">
        <f>#REF!-O158</f>
        <v>#REF!</v>
      </c>
      <c r="AE158" s="68" t="e">
        <f>AD158/#REF!</f>
        <v>#REF!</v>
      </c>
      <c r="AF158" s="69">
        <v>76734.96222424357</v>
      </c>
      <c r="AG158" s="70" t="e">
        <f>#REF!-AF158</f>
        <v>#REF!</v>
      </c>
      <c r="AH158" s="68" t="e">
        <f>AG158/#REF!</f>
        <v>#REF!</v>
      </c>
      <c r="AI158" s="38" t="e">
        <f>#REF!-#REF!</f>
        <v>#REF!</v>
      </c>
      <c r="AJ158" s="68" t="e">
        <f>AI158/#REF!</f>
        <v>#REF!</v>
      </c>
      <c r="AK158" s="38" t="e">
        <f>#REF!-#REF!</f>
        <v>#REF!</v>
      </c>
      <c r="AL158" s="76" t="e">
        <f>AK158/#REF!</f>
        <v>#REF!</v>
      </c>
    </row>
    <row r="159" spans="1:38" s="39" customFormat="1" ht="12.75">
      <c r="A159" s="15" t="s">
        <v>64</v>
      </c>
      <c r="B159" s="15" t="s">
        <v>65</v>
      </c>
      <c r="C159" s="32">
        <v>4149</v>
      </c>
      <c r="D159" s="44">
        <v>2834069.89</v>
      </c>
      <c r="E159" s="34">
        <v>196300</v>
      </c>
      <c r="F159" s="17">
        <f>D159/E159*C159</f>
        <v>59900.94739485482</v>
      </c>
      <c r="G159" s="18">
        <f>F159/$F$499</f>
        <v>0.0036649473174009796</v>
      </c>
      <c r="H159" s="19">
        <f>$B$509*G159</f>
        <v>342961.095138833</v>
      </c>
      <c r="I159" s="20">
        <f>D159/E159</f>
        <v>14.437442129393785</v>
      </c>
      <c r="J159" s="20">
        <f>(I159-10)*C159</f>
        <v>18410.947394854815</v>
      </c>
      <c r="K159" s="20">
        <f>IF(J159&gt;0,J159,0)</f>
        <v>18410.947394854815</v>
      </c>
      <c r="L159" s="20">
        <f>K159/$K$499</f>
        <v>0.004891533770828263</v>
      </c>
      <c r="M159" s="21">
        <f>$F$509*L159</f>
        <v>90561.33063781078</v>
      </c>
      <c r="N159" s="21">
        <f t="shared" si="2"/>
        <v>433522.4257766438</v>
      </c>
      <c r="O159" s="21">
        <v>591251.47</v>
      </c>
      <c r="AD159" s="38" t="e">
        <f>#REF!-O159</f>
        <v>#REF!</v>
      </c>
      <c r="AE159" s="68" t="e">
        <f>AD159/#REF!</f>
        <v>#REF!</v>
      </c>
      <c r="AF159" s="69">
        <v>32280.558508758473</v>
      </c>
      <c r="AG159" s="70" t="e">
        <f>#REF!-AF159</f>
        <v>#REF!</v>
      </c>
      <c r="AH159" s="68" t="e">
        <f>AG159/#REF!</f>
        <v>#REF!</v>
      </c>
      <c r="AI159" s="38" t="e">
        <f>#REF!-#REF!</f>
        <v>#REF!</v>
      </c>
      <c r="AJ159" s="68" t="e">
        <f>AI159/#REF!</f>
        <v>#REF!</v>
      </c>
      <c r="AK159" s="38" t="e">
        <f>#REF!-#REF!</f>
        <v>#REF!</v>
      </c>
      <c r="AL159" s="76" t="e">
        <f>AK159/#REF!</f>
        <v>#REF!</v>
      </c>
    </row>
    <row r="160" spans="1:38" s="39" customFormat="1" ht="12.75">
      <c r="A160" s="15" t="s">
        <v>787</v>
      </c>
      <c r="B160" s="15" t="s">
        <v>788</v>
      </c>
      <c r="C160" s="32">
        <v>1045</v>
      </c>
      <c r="D160" s="44">
        <v>892887.6</v>
      </c>
      <c r="E160" s="34">
        <v>81900</v>
      </c>
      <c r="F160" s="17">
        <f>D160/E160*C160</f>
        <v>11392.76608058608</v>
      </c>
      <c r="G160" s="18">
        <f>F160/$F$499</f>
        <v>0.0006970488665160456</v>
      </c>
      <c r="H160" s="19">
        <f>$B$509*G160</f>
        <v>65228.94380788986</v>
      </c>
      <c r="I160" s="20">
        <f>D160/E160</f>
        <v>10.902168498168498</v>
      </c>
      <c r="J160" s="20">
        <f>(I160-10)*C160</f>
        <v>942.7660805860805</v>
      </c>
      <c r="K160" s="20">
        <f>IF(J160&gt;0,J160,0)</f>
        <v>942.7660805860805</v>
      </c>
      <c r="L160" s="20">
        <f>K160/$K$499</f>
        <v>0.0002504798923311778</v>
      </c>
      <c r="M160" s="21">
        <f>$F$509*L160</f>
        <v>4637.357812554995</v>
      </c>
      <c r="N160" s="21">
        <f t="shared" si="2"/>
        <v>69866.30162044485</v>
      </c>
      <c r="O160" s="21">
        <v>100033.04</v>
      </c>
      <c r="AD160" s="38" t="e">
        <f>#REF!-O160</f>
        <v>#REF!</v>
      </c>
      <c r="AE160" s="68" t="e">
        <f>AD160/#REF!</f>
        <v>#REF!</v>
      </c>
      <c r="AF160" s="69">
        <v>683987.25353249</v>
      </c>
      <c r="AG160" s="70" t="e">
        <f>#REF!-AF160</f>
        <v>#REF!</v>
      </c>
      <c r="AH160" s="68" t="e">
        <f>AG160/#REF!</f>
        <v>#REF!</v>
      </c>
      <c r="AI160" s="38" t="e">
        <f>#REF!-#REF!</f>
        <v>#REF!</v>
      </c>
      <c r="AJ160" s="68" t="e">
        <f>AI160/#REF!</f>
        <v>#REF!</v>
      </c>
      <c r="AK160" s="38" t="e">
        <f>#REF!-#REF!</f>
        <v>#REF!</v>
      </c>
      <c r="AL160" s="76" t="e">
        <f>AK160/#REF!</f>
        <v>#REF!</v>
      </c>
    </row>
    <row r="161" spans="1:38" s="39" customFormat="1" ht="12.75">
      <c r="A161" s="15" t="s">
        <v>284</v>
      </c>
      <c r="B161" s="15" t="s">
        <v>285</v>
      </c>
      <c r="C161" s="32">
        <v>1427</v>
      </c>
      <c r="D161" s="44">
        <v>1112852.5</v>
      </c>
      <c r="E161" s="40">
        <v>161950</v>
      </c>
      <c r="F161" s="17">
        <f>D161/E161*C161</f>
        <v>9805.745708552022</v>
      </c>
      <c r="G161" s="18">
        <f>F161/$F$499</f>
        <v>0.000599949466454695</v>
      </c>
      <c r="H161" s="19">
        <f>$B$509*G161</f>
        <v>56142.50580528842</v>
      </c>
      <c r="I161" s="20">
        <f>D161/E161</f>
        <v>6.87158073479469</v>
      </c>
      <c r="J161" s="20">
        <f>(I161-10)*C161</f>
        <v>-4464.254291447977</v>
      </c>
      <c r="K161" s="20">
        <f>IF(J161&gt;0,J161,0)</f>
        <v>0</v>
      </c>
      <c r="L161" s="20">
        <f>K161/$K$499</f>
        <v>0</v>
      </c>
      <c r="M161" s="21">
        <f>$F$509*L161</f>
        <v>0</v>
      </c>
      <c r="N161" s="21">
        <f t="shared" si="2"/>
        <v>56142.50580528842</v>
      </c>
      <c r="O161" s="21">
        <v>69027.92</v>
      </c>
      <c r="AD161" s="38" t="e">
        <f>#REF!-O161</f>
        <v>#REF!</v>
      </c>
      <c r="AE161" s="68" t="e">
        <f>AD161/#REF!</f>
        <v>#REF!</v>
      </c>
      <c r="AF161" s="69">
        <v>73382.1749028454</v>
      </c>
      <c r="AG161" s="70" t="e">
        <f>#REF!-AF161</f>
        <v>#REF!</v>
      </c>
      <c r="AH161" s="68" t="e">
        <f>AG161/#REF!</f>
        <v>#REF!</v>
      </c>
      <c r="AI161" s="38" t="e">
        <f>#REF!-#REF!</f>
        <v>#REF!</v>
      </c>
      <c r="AJ161" s="68" t="e">
        <f>AI161/#REF!</f>
        <v>#REF!</v>
      </c>
      <c r="AK161" s="38" t="e">
        <f>#REF!-#REF!</f>
        <v>#REF!</v>
      </c>
      <c r="AL161" s="76" t="e">
        <f>AK161/#REF!</f>
        <v>#REF!</v>
      </c>
    </row>
    <row r="162" spans="1:38" s="39" customFormat="1" ht="12.75">
      <c r="A162" s="15" t="s">
        <v>789</v>
      </c>
      <c r="B162" s="15" t="s">
        <v>790</v>
      </c>
      <c r="C162" s="32">
        <v>683</v>
      </c>
      <c r="D162" s="44">
        <v>683107.97</v>
      </c>
      <c r="E162" s="34">
        <v>50350</v>
      </c>
      <c r="F162" s="17">
        <f>D162/E162*C162</f>
        <v>9266.390139225421</v>
      </c>
      <c r="G162" s="18">
        <f>F162/$F$499</f>
        <v>0.0005669498256660654</v>
      </c>
      <c r="H162" s="19">
        <f>$B$509*G162</f>
        <v>53054.44151298028</v>
      </c>
      <c r="I162" s="20">
        <f>D162/E162</f>
        <v>13.567189076464746</v>
      </c>
      <c r="J162" s="20">
        <f>(I162-10)*C162</f>
        <v>2436.390139225422</v>
      </c>
      <c r="K162" s="20">
        <f>IF(J162&gt;0,J162,0)</f>
        <v>2436.390139225422</v>
      </c>
      <c r="L162" s="20">
        <f>K162/$K$499</f>
        <v>0.0006473151212340481</v>
      </c>
      <c r="M162" s="21">
        <f>$F$509*L162</f>
        <v>11984.322600517387</v>
      </c>
      <c r="N162" s="21">
        <f t="shared" si="2"/>
        <v>65038.764113497666</v>
      </c>
      <c r="O162" s="21">
        <v>73371.04</v>
      </c>
      <c r="AD162" s="38" t="e">
        <f>#REF!-O162</f>
        <v>#REF!</v>
      </c>
      <c r="AE162" s="68" t="e">
        <f>AD162/#REF!</f>
        <v>#REF!</v>
      </c>
      <c r="AF162" s="69">
        <v>7482.212900264147</v>
      </c>
      <c r="AG162" s="70" t="e">
        <f>#REF!-AF162</f>
        <v>#REF!</v>
      </c>
      <c r="AH162" s="68" t="e">
        <f>AG162/#REF!</f>
        <v>#REF!</v>
      </c>
      <c r="AI162" s="38" t="e">
        <f>#REF!-#REF!</f>
        <v>#REF!</v>
      </c>
      <c r="AJ162" s="68" t="e">
        <f>AI162/#REF!</f>
        <v>#REF!</v>
      </c>
      <c r="AK162" s="38" t="e">
        <f>#REF!-#REF!</f>
        <v>#REF!</v>
      </c>
      <c r="AL162" s="76" t="e">
        <f>AK162/#REF!</f>
        <v>#REF!</v>
      </c>
    </row>
    <row r="163" spans="1:38" s="39" customFormat="1" ht="12.75">
      <c r="A163" s="15" t="s">
        <v>178</v>
      </c>
      <c r="B163" s="15" t="s">
        <v>179</v>
      </c>
      <c r="C163" s="32">
        <v>8051</v>
      </c>
      <c r="D163" s="44">
        <v>18381308.27</v>
      </c>
      <c r="E163" s="34">
        <v>1558200</v>
      </c>
      <c r="F163" s="17">
        <f>D163/E163*C163</f>
        <v>94973.63167871261</v>
      </c>
      <c r="G163" s="18">
        <f>F163/$F$499</f>
        <v>0.005810815551051271</v>
      </c>
      <c r="H163" s="19">
        <f>$B$509*G163</f>
        <v>543768.7072816018</v>
      </c>
      <c r="I163" s="20">
        <f>D163/E163</f>
        <v>11.796501264279296</v>
      </c>
      <c r="J163" s="20">
        <f>(I163-10)*C163</f>
        <v>14463.631678712614</v>
      </c>
      <c r="K163" s="20">
        <f>IF(J163&gt;0,J163,0)</f>
        <v>14463.631678712614</v>
      </c>
      <c r="L163" s="20">
        <f>K163/$K$499</f>
        <v>0.00384278664687381</v>
      </c>
      <c r="M163" s="21">
        <f>$F$509*L163</f>
        <v>71144.93907279651</v>
      </c>
      <c r="N163" s="21">
        <f t="shared" si="2"/>
        <v>614913.6463543983</v>
      </c>
      <c r="O163" s="21">
        <v>690963.87</v>
      </c>
      <c r="AD163" s="38" t="e">
        <f>#REF!-O163</f>
        <v>#REF!</v>
      </c>
      <c r="AE163" s="68" t="e">
        <f>AD163/#REF!</f>
        <v>#REF!</v>
      </c>
      <c r="AF163" s="69">
        <v>87816.36717458595</v>
      </c>
      <c r="AG163" s="70" t="e">
        <f>#REF!-AF163</f>
        <v>#REF!</v>
      </c>
      <c r="AH163" s="68" t="e">
        <f>AG163/#REF!</f>
        <v>#REF!</v>
      </c>
      <c r="AI163" s="38" t="e">
        <f>#REF!-#REF!</f>
        <v>#REF!</v>
      </c>
      <c r="AJ163" s="68" t="e">
        <f>AI163/#REF!</f>
        <v>#REF!</v>
      </c>
      <c r="AK163" s="38" t="e">
        <f>#REF!-#REF!</f>
        <v>#REF!</v>
      </c>
      <c r="AL163" s="76" t="e">
        <f>AK163/#REF!</f>
        <v>#REF!</v>
      </c>
    </row>
    <row r="164" spans="1:38" s="39" customFormat="1" ht="12.75">
      <c r="A164" s="15" t="s">
        <v>294</v>
      </c>
      <c r="B164" s="15" t="s">
        <v>295</v>
      </c>
      <c r="C164" s="32">
        <v>47</v>
      </c>
      <c r="D164" s="44">
        <v>202375.84</v>
      </c>
      <c r="E164" s="40">
        <v>11750</v>
      </c>
      <c r="F164" s="17">
        <f>D164/E164*C164</f>
        <v>809.50336</v>
      </c>
      <c r="G164" s="18">
        <f>F164/$F$499</f>
        <v>4.9528217777635874E-05</v>
      </c>
      <c r="H164" s="19">
        <f>$B$509*G164</f>
        <v>4634.787443912979</v>
      </c>
      <c r="I164" s="20">
        <f>D164/E164</f>
        <v>17.22347574468085</v>
      </c>
      <c r="J164" s="20">
        <f>(I164-10)*C164</f>
        <v>339.50336</v>
      </c>
      <c r="K164" s="20">
        <f>IF(J164&gt;0,J164,0)</f>
        <v>339.50336</v>
      </c>
      <c r="L164" s="20">
        <f>K164/$K$499</f>
        <v>9.020134136137763E-05</v>
      </c>
      <c r="M164" s="21">
        <f>$F$509*L164</f>
        <v>1669.9779418304158</v>
      </c>
      <c r="N164" s="21">
        <f t="shared" si="2"/>
        <v>6304.765385743395</v>
      </c>
      <c r="O164" s="21">
        <v>5852.57</v>
      </c>
      <c r="AD164" s="38" t="e">
        <f>#REF!-O164</f>
        <v>#REF!</v>
      </c>
      <c r="AE164" s="68" t="e">
        <f>AD164/#REF!</f>
        <v>#REF!</v>
      </c>
      <c r="AF164" s="69">
        <v>2702.8215429664765</v>
      </c>
      <c r="AG164" s="70" t="e">
        <f>#REF!-AF164</f>
        <v>#REF!</v>
      </c>
      <c r="AH164" s="68" t="e">
        <f>AG164/#REF!</f>
        <v>#REF!</v>
      </c>
      <c r="AI164" s="38" t="e">
        <f>#REF!-#REF!</f>
        <v>#REF!</v>
      </c>
      <c r="AJ164" s="68" t="e">
        <f>AI164/#REF!</f>
        <v>#REF!</v>
      </c>
      <c r="AK164" s="38" t="e">
        <f>#REF!-#REF!</f>
        <v>#REF!</v>
      </c>
      <c r="AL164" s="76" t="e">
        <f>AK164/#REF!</f>
        <v>#REF!</v>
      </c>
    </row>
    <row r="165" spans="1:38" s="39" customFormat="1" ht="12.75">
      <c r="A165" s="15" t="s">
        <v>66</v>
      </c>
      <c r="B165" s="15" t="s">
        <v>67</v>
      </c>
      <c r="C165" s="32">
        <v>1172</v>
      </c>
      <c r="D165" s="44">
        <v>664949.81</v>
      </c>
      <c r="E165" s="34">
        <v>49100</v>
      </c>
      <c r="F165" s="17">
        <f>D165/E165*C165</f>
        <v>15872.12173767821</v>
      </c>
      <c r="G165" s="18">
        <f>F165/$F$499</f>
        <v>0.0009711113515537165</v>
      </c>
      <c r="H165" s="19">
        <f>$B$509*G165</f>
        <v>90875.36157731232</v>
      </c>
      <c r="I165" s="20">
        <f>D165/E165</f>
        <v>13.542765987780042</v>
      </c>
      <c r="J165" s="20">
        <f>(I165-10)*C165</f>
        <v>4152.121737678209</v>
      </c>
      <c r="K165" s="20">
        <f>IF(J165&gt;0,J165,0)</f>
        <v>4152.121737678209</v>
      </c>
      <c r="L165" s="20">
        <f>K165/$K$499</f>
        <v>0.0011031612477540977</v>
      </c>
      <c r="M165" s="21">
        <f>$F$509*L165</f>
        <v>20423.80880624329</v>
      </c>
      <c r="N165" s="21">
        <f t="shared" si="2"/>
        <v>111299.17038355561</v>
      </c>
      <c r="O165" s="21">
        <v>172013.41</v>
      </c>
      <c r="AD165" s="38" t="e">
        <f>#REF!-O165</f>
        <v>#REF!</v>
      </c>
      <c r="AE165" s="68" t="e">
        <f>AD165/#REF!</f>
        <v>#REF!</v>
      </c>
      <c r="AF165" s="69">
        <v>121024.63967710038</v>
      </c>
      <c r="AG165" s="70" t="e">
        <f>#REF!-AF165</f>
        <v>#REF!</v>
      </c>
      <c r="AH165" s="68" t="e">
        <f>AG165/#REF!</f>
        <v>#REF!</v>
      </c>
      <c r="AI165" s="38" t="e">
        <f>#REF!-#REF!</f>
        <v>#REF!</v>
      </c>
      <c r="AJ165" s="68" t="e">
        <f>AI165/#REF!</f>
        <v>#REF!</v>
      </c>
      <c r="AK165" s="38" t="e">
        <f>#REF!-#REF!</f>
        <v>#REF!</v>
      </c>
      <c r="AL165" s="76" t="e">
        <f>AK165/#REF!</f>
        <v>#REF!</v>
      </c>
    </row>
    <row r="166" spans="1:38" s="39" customFormat="1" ht="12.75">
      <c r="A166" s="15" t="s">
        <v>396</v>
      </c>
      <c r="B166" s="15" t="s">
        <v>397</v>
      </c>
      <c r="C166" s="32">
        <v>1173</v>
      </c>
      <c r="D166" s="44">
        <v>2013427.08</v>
      </c>
      <c r="E166" s="34">
        <v>272650</v>
      </c>
      <c r="F166" s="17">
        <f>D166/E166*C166</f>
        <v>8662.204162259308</v>
      </c>
      <c r="G166" s="18">
        <f>F166/$F$499</f>
        <v>0.000529983636118228</v>
      </c>
      <c r="H166" s="19">
        <f>$B$509*G166</f>
        <v>49595.192647316726</v>
      </c>
      <c r="I166" s="20">
        <f>D166/E166</f>
        <v>7.384658279845957</v>
      </c>
      <c r="J166" s="20">
        <f>(I166-10)*C166</f>
        <v>-3067.7958377406926</v>
      </c>
      <c r="K166" s="20">
        <f>IF(J166&gt;0,J166,0)</f>
        <v>0</v>
      </c>
      <c r="L166" s="20">
        <f>K166/$K$499</f>
        <v>0</v>
      </c>
      <c r="M166" s="21">
        <f>$F$509*L166</f>
        <v>0</v>
      </c>
      <c r="N166" s="21">
        <f t="shared" si="2"/>
        <v>49595.192647316726</v>
      </c>
      <c r="O166" s="21">
        <v>69306.98</v>
      </c>
      <c r="AD166" s="38" t="e">
        <f>#REF!-O166</f>
        <v>#REF!</v>
      </c>
      <c r="AE166" s="68" t="e">
        <f>AD166/#REF!</f>
        <v>#REF!</v>
      </c>
      <c r="AF166" s="69">
        <v>66870.36466760596</v>
      </c>
      <c r="AG166" s="70" t="e">
        <f>#REF!-AF166</f>
        <v>#REF!</v>
      </c>
      <c r="AH166" s="68" t="e">
        <f>AG166/#REF!</f>
        <v>#REF!</v>
      </c>
      <c r="AI166" s="38" t="e">
        <f>#REF!-#REF!</f>
        <v>#REF!</v>
      </c>
      <c r="AJ166" s="68" t="e">
        <f>AI166/#REF!</f>
        <v>#REF!</v>
      </c>
      <c r="AK166" s="38" t="e">
        <f>#REF!-#REF!</f>
        <v>#REF!</v>
      </c>
      <c r="AL166" s="76" t="e">
        <f>AK166/#REF!</f>
        <v>#REF!</v>
      </c>
    </row>
    <row r="167" spans="1:38" s="39" customFormat="1" ht="12.75">
      <c r="A167" s="15" t="s">
        <v>180</v>
      </c>
      <c r="B167" s="15" t="s">
        <v>181</v>
      </c>
      <c r="C167" s="33">
        <v>0</v>
      </c>
      <c r="D167" s="44">
        <v>1879455.2</v>
      </c>
      <c r="E167" s="34">
        <v>175800</v>
      </c>
      <c r="F167" s="17">
        <f>D167/E167*C167</f>
        <v>0</v>
      </c>
      <c r="G167" s="18">
        <f>F167/$F$499</f>
        <v>0</v>
      </c>
      <c r="H167" s="19">
        <f>$B$509*G167</f>
        <v>0</v>
      </c>
      <c r="I167" s="20">
        <f>D167/E167</f>
        <v>10.690871444823664</v>
      </c>
      <c r="J167" s="20">
        <f>(I167-10)*C167</f>
        <v>0</v>
      </c>
      <c r="K167" s="20">
        <f>IF(J167&gt;0,J167,0)</f>
        <v>0</v>
      </c>
      <c r="L167" s="20">
        <f>K167/$K$499</f>
        <v>0</v>
      </c>
      <c r="M167" s="21">
        <f>$F$509*L167</f>
        <v>0</v>
      </c>
      <c r="N167" s="21">
        <f t="shared" si="2"/>
        <v>0</v>
      </c>
      <c r="O167" s="21">
        <v>0</v>
      </c>
      <c r="AD167" s="38" t="e">
        <f>#REF!-O167</f>
        <v>#REF!</v>
      </c>
      <c r="AE167" s="68" t="e">
        <f>AD167/#REF!</f>
        <v>#REF!</v>
      </c>
      <c r="AF167" s="69">
        <v>34091.905210553254</v>
      </c>
      <c r="AG167" s="70" t="e">
        <f>#REF!-AF167</f>
        <v>#REF!</v>
      </c>
      <c r="AH167" s="68" t="e">
        <f>AG167/#REF!</f>
        <v>#REF!</v>
      </c>
      <c r="AI167" s="38" t="e">
        <f>#REF!-#REF!</f>
        <v>#REF!</v>
      </c>
      <c r="AJ167" s="68" t="e">
        <f>AI167/#REF!</f>
        <v>#REF!</v>
      </c>
      <c r="AK167" s="38" t="e">
        <f>#REF!-#REF!</f>
        <v>#REF!</v>
      </c>
      <c r="AL167" s="76" t="e">
        <f>AK167/#REF!</f>
        <v>#REF!</v>
      </c>
    </row>
    <row r="168" spans="1:38" s="39" customFormat="1" ht="12.75">
      <c r="A168" s="15" t="s">
        <v>480</v>
      </c>
      <c r="B168" s="15" t="s">
        <v>481</v>
      </c>
      <c r="C168" s="32">
        <v>3274</v>
      </c>
      <c r="D168" s="44">
        <v>4746888.13</v>
      </c>
      <c r="E168" s="34">
        <v>382850</v>
      </c>
      <c r="F168" s="17">
        <f>D168/E168*C168</f>
        <v>40593.73576497323</v>
      </c>
      <c r="G168" s="18">
        <f>F168/$F$499</f>
        <v>0.0024836652751823044</v>
      </c>
      <c r="H168" s="19">
        <f>$B$509*G168</f>
        <v>232418.2284123183</v>
      </c>
      <c r="I168" s="20">
        <f>D168/E168</f>
        <v>12.398819720517174</v>
      </c>
      <c r="J168" s="20">
        <f>(I168-10)*C168</f>
        <v>7853.735764973229</v>
      </c>
      <c r="K168" s="20">
        <f>IF(J168&gt;0,J168,0)</f>
        <v>7853.735764973229</v>
      </c>
      <c r="L168" s="20">
        <f>K168/$K$499</f>
        <v>0.002086628835421277</v>
      </c>
      <c r="M168" s="21">
        <f>$F$509*L168</f>
        <v>38631.62205072115</v>
      </c>
      <c r="N168" s="21">
        <f t="shared" si="2"/>
        <v>271049.8504630395</v>
      </c>
      <c r="O168" s="21">
        <v>326154.69</v>
      </c>
      <c r="AD168" s="38" t="e">
        <f>#REF!-O168</f>
        <v>#REF!</v>
      </c>
      <c r="AE168" s="68" t="e">
        <f>AD168/#REF!</f>
        <v>#REF!</v>
      </c>
      <c r="AF168" s="69">
        <v>78024.51900467112</v>
      </c>
      <c r="AG168" s="70" t="e">
        <f>#REF!-AF168</f>
        <v>#REF!</v>
      </c>
      <c r="AH168" s="68" t="e">
        <f>AG168/#REF!</f>
        <v>#REF!</v>
      </c>
      <c r="AI168" s="38" t="e">
        <f>#REF!-#REF!</f>
        <v>#REF!</v>
      </c>
      <c r="AJ168" s="68" t="e">
        <f>AI168/#REF!</f>
        <v>#REF!</v>
      </c>
      <c r="AK168" s="38" t="e">
        <f>#REF!-#REF!</f>
        <v>#REF!</v>
      </c>
      <c r="AL168" s="76" t="e">
        <f>AK168/#REF!</f>
        <v>#REF!</v>
      </c>
    </row>
    <row r="169" spans="1:38" s="39" customFormat="1" ht="12.75">
      <c r="A169" s="15" t="s">
        <v>350</v>
      </c>
      <c r="B169" s="15" t="s">
        <v>351</v>
      </c>
      <c r="C169" s="32">
        <v>6188</v>
      </c>
      <c r="D169" s="44">
        <v>5376965.38</v>
      </c>
      <c r="E169" s="34">
        <v>366950</v>
      </c>
      <c r="F169" s="17">
        <f>D169/E169*C169</f>
        <v>90673.5570825453</v>
      </c>
      <c r="G169" s="18">
        <f>F169/$F$499</f>
        <v>0.0055477221019282754</v>
      </c>
      <c r="H169" s="19">
        <f>$B$509*G169</f>
        <v>519148.75790152093</v>
      </c>
      <c r="I169" s="20">
        <f>D169/E169</f>
        <v>14.653128164600082</v>
      </c>
      <c r="J169" s="20">
        <f>(I169-10)*C169</f>
        <v>28793.557082545307</v>
      </c>
      <c r="K169" s="20">
        <f>IF(J169&gt;0,J169,0)</f>
        <v>28793.557082545307</v>
      </c>
      <c r="L169" s="20">
        <f>K169/$K$499</f>
        <v>0.007650049388056077</v>
      </c>
      <c r="M169" s="21">
        <f>$F$509*L169</f>
        <v>141632.19237266344</v>
      </c>
      <c r="N169" s="21">
        <f t="shared" si="2"/>
        <v>660780.9502741843</v>
      </c>
      <c r="O169" s="21">
        <v>888564.8</v>
      </c>
      <c r="AD169" s="38" t="e">
        <f>#REF!-O169</f>
        <v>#REF!</v>
      </c>
      <c r="AE169" s="68" t="e">
        <f>AD169/#REF!</f>
        <v>#REF!</v>
      </c>
      <c r="AF169" s="69">
        <v>113739.77510629616</v>
      </c>
      <c r="AG169" s="70" t="e">
        <f>#REF!-AF169</f>
        <v>#REF!</v>
      </c>
      <c r="AH169" s="68" t="e">
        <f>AG169/#REF!</f>
        <v>#REF!</v>
      </c>
      <c r="AI169" s="38" t="e">
        <f>#REF!-#REF!</f>
        <v>#REF!</v>
      </c>
      <c r="AJ169" s="68" t="e">
        <f>AI169/#REF!</f>
        <v>#REF!</v>
      </c>
      <c r="AK169" s="38" t="e">
        <f>#REF!-#REF!</f>
        <v>#REF!</v>
      </c>
      <c r="AL169" s="76" t="e">
        <f>AK169/#REF!</f>
        <v>#REF!</v>
      </c>
    </row>
    <row r="170" spans="1:38" s="39" customFormat="1" ht="12.75">
      <c r="A170" s="15" t="s">
        <v>68</v>
      </c>
      <c r="B170" s="15" t="s">
        <v>69</v>
      </c>
      <c r="C170" s="32">
        <v>80</v>
      </c>
      <c r="D170" s="44">
        <v>8221.36</v>
      </c>
      <c r="E170" s="34">
        <v>7950</v>
      </c>
      <c r="F170" s="17">
        <f>D170/E170*C170</f>
        <v>82.73066666666666</v>
      </c>
      <c r="G170" s="18">
        <f>F170/$F$499</f>
        <v>5.061748570822074E-06</v>
      </c>
      <c r="H170" s="19">
        <f>$B$509*G170</f>
        <v>473.6719747441402</v>
      </c>
      <c r="I170" s="20">
        <f>D170/E170</f>
        <v>1.0341333333333333</v>
      </c>
      <c r="J170" s="20">
        <f>(I170-10)*C170</f>
        <v>-717.2693333333334</v>
      </c>
      <c r="K170" s="20">
        <f>IF(J170&gt;0,J170,0)</f>
        <v>0</v>
      </c>
      <c r="L170" s="20">
        <f>K170/$K$499</f>
        <v>0</v>
      </c>
      <c r="M170" s="21">
        <f>$F$509*L170</f>
        <v>0</v>
      </c>
      <c r="N170" s="21">
        <f t="shared" si="2"/>
        <v>473.6719747441402</v>
      </c>
      <c r="O170" s="21">
        <v>678.3</v>
      </c>
      <c r="AD170" s="38" t="e">
        <f>#REF!-O170</f>
        <v>#REF!</v>
      </c>
      <c r="AE170" s="68" t="e">
        <f>AD170/#REF!</f>
        <v>#REF!</v>
      </c>
      <c r="AF170" s="69">
        <v>6481.527695524325</v>
      </c>
      <c r="AG170" s="70" t="e">
        <f>#REF!-AF170</f>
        <v>#REF!</v>
      </c>
      <c r="AH170" s="68" t="e">
        <f>AG170/#REF!</f>
        <v>#REF!</v>
      </c>
      <c r="AI170" s="38" t="e">
        <f>#REF!-#REF!</f>
        <v>#REF!</v>
      </c>
      <c r="AJ170" s="68" t="e">
        <f>AI170/#REF!</f>
        <v>#REF!</v>
      </c>
      <c r="AK170" s="38" t="e">
        <f>#REF!-#REF!</f>
        <v>#REF!</v>
      </c>
      <c r="AL170" s="76" t="e">
        <f>AK170/#REF!</f>
        <v>#REF!</v>
      </c>
    </row>
    <row r="171" spans="1:38" s="39" customFormat="1" ht="12.75">
      <c r="A171" s="15" t="s">
        <v>579</v>
      </c>
      <c r="B171" s="15" t="s">
        <v>580</v>
      </c>
      <c r="C171" s="32">
        <v>1056</v>
      </c>
      <c r="D171" s="44">
        <v>523875.3</v>
      </c>
      <c r="E171" s="34">
        <v>51050</v>
      </c>
      <c r="F171" s="17">
        <f>D171/E171*C171</f>
        <v>10836.67613712047</v>
      </c>
      <c r="G171" s="18">
        <f>F171/$F$499</f>
        <v>0.0006630253587891376</v>
      </c>
      <c r="H171" s="19">
        <f>$B$509*G171</f>
        <v>62045.0673534911</v>
      </c>
      <c r="I171" s="20">
        <f>D171/E171</f>
        <v>10.262003917727718</v>
      </c>
      <c r="J171" s="20">
        <f>(I171-10)*C171</f>
        <v>276.67613712047</v>
      </c>
      <c r="K171" s="20">
        <f>IF(J171&gt;0,J171,0)</f>
        <v>276.67613712047</v>
      </c>
      <c r="L171" s="20">
        <f>K171/$K$499</f>
        <v>7.350901826406325E-05</v>
      </c>
      <c r="M171" s="21">
        <f>$F$509*L171</f>
        <v>1360.9380655968544</v>
      </c>
      <c r="N171" s="21">
        <f t="shared" si="2"/>
        <v>63406.00541908795</v>
      </c>
      <c r="O171" s="21">
        <v>83077.55</v>
      </c>
      <c r="AD171" s="38" t="e">
        <f>#REF!-O171</f>
        <v>#REF!</v>
      </c>
      <c r="AE171" s="68" t="e">
        <f>AD171/#REF!</f>
        <v>#REF!</v>
      </c>
      <c r="AF171" s="69">
        <v>23154.524774433514</v>
      </c>
      <c r="AG171" s="70" t="e">
        <f>#REF!-AF171</f>
        <v>#REF!</v>
      </c>
      <c r="AH171" s="68" t="e">
        <f>AG171/#REF!</f>
        <v>#REF!</v>
      </c>
      <c r="AI171" s="38" t="e">
        <f>#REF!-#REF!</f>
        <v>#REF!</v>
      </c>
      <c r="AJ171" s="68" t="e">
        <f>AI171/#REF!</f>
        <v>#REF!</v>
      </c>
      <c r="AK171" s="38" t="e">
        <f>#REF!-#REF!</f>
        <v>#REF!</v>
      </c>
      <c r="AL171" s="76" t="e">
        <f>AK171/#REF!</f>
        <v>#REF!</v>
      </c>
    </row>
    <row r="172" spans="1:38" s="39" customFormat="1" ht="12.75">
      <c r="A172" s="15" t="s">
        <v>701</v>
      </c>
      <c r="B172" s="15" t="s">
        <v>702</v>
      </c>
      <c r="C172" s="32">
        <v>1082</v>
      </c>
      <c r="D172" s="44">
        <v>2655200.22</v>
      </c>
      <c r="E172" s="34">
        <v>516650</v>
      </c>
      <c r="F172" s="17">
        <f>D172/E172*C172</f>
        <v>5560.682547256364</v>
      </c>
      <c r="G172" s="18">
        <f>F172/$F$499</f>
        <v>0.0003402218073471766</v>
      </c>
      <c r="H172" s="19">
        <f>$B$509*G172</f>
        <v>31837.522761622426</v>
      </c>
      <c r="I172" s="20">
        <f>D172/E172</f>
        <v>5.139262982676861</v>
      </c>
      <c r="J172" s="20">
        <f>(I172-10)*C172</f>
        <v>-5259.317452743636</v>
      </c>
      <c r="K172" s="20">
        <f>IF(J172&gt;0,J172,0)</f>
        <v>0</v>
      </c>
      <c r="L172" s="20">
        <f>K172/$K$499</f>
        <v>0</v>
      </c>
      <c r="M172" s="21">
        <f>$F$509*L172</f>
        <v>0</v>
      </c>
      <c r="N172" s="21">
        <f t="shared" si="2"/>
        <v>31837.522761622426</v>
      </c>
      <c r="O172" s="21">
        <v>33686.68</v>
      </c>
      <c r="AD172" s="38" t="e">
        <f>#REF!-O172</f>
        <v>#REF!</v>
      </c>
      <c r="AE172" s="68" t="e">
        <f>AD172/#REF!</f>
        <v>#REF!</v>
      </c>
      <c r="AF172" s="69">
        <v>73066.3178528286</v>
      </c>
      <c r="AG172" s="70" t="e">
        <f>#REF!-AF172</f>
        <v>#REF!</v>
      </c>
      <c r="AH172" s="68" t="e">
        <f>AG172/#REF!</f>
        <v>#REF!</v>
      </c>
      <c r="AI172" s="38" t="e">
        <f>#REF!-#REF!</f>
        <v>#REF!</v>
      </c>
      <c r="AJ172" s="68" t="e">
        <f>AI172/#REF!</f>
        <v>#REF!</v>
      </c>
      <c r="AK172" s="38" t="e">
        <f>#REF!-#REF!</f>
        <v>#REF!</v>
      </c>
      <c r="AL172" s="76" t="e">
        <f>AK172/#REF!</f>
        <v>#REF!</v>
      </c>
    </row>
    <row r="173" spans="1:38" s="39" customFormat="1" ht="12.75">
      <c r="A173" s="15" t="s">
        <v>482</v>
      </c>
      <c r="B173" s="15" t="s">
        <v>483</v>
      </c>
      <c r="C173" s="32">
        <v>165</v>
      </c>
      <c r="D173" s="44">
        <v>454433.95</v>
      </c>
      <c r="E173" s="34">
        <v>28650</v>
      </c>
      <c r="F173" s="17">
        <f>D173/E173*C173</f>
        <v>2617.1588743455495</v>
      </c>
      <c r="G173" s="18">
        <f>F173/$F$499</f>
        <v>0.0001601268396060255</v>
      </c>
      <c r="H173" s="19">
        <f>$B$509*G173</f>
        <v>14984.465400541609</v>
      </c>
      <c r="I173" s="20">
        <f>D173/E173</f>
        <v>15.861568935427574</v>
      </c>
      <c r="J173" s="20">
        <f>(I173-10)*C173</f>
        <v>967.1588743455496</v>
      </c>
      <c r="K173" s="20">
        <f>IF(J173&gt;0,J173,0)</f>
        <v>967.1588743455496</v>
      </c>
      <c r="L173" s="20">
        <f>K173/$K$499</f>
        <v>0.00025696071984539025</v>
      </c>
      <c r="M173" s="21">
        <f>$F$509*L173</f>
        <v>4757.343156788207</v>
      </c>
      <c r="N173" s="21">
        <f t="shared" si="2"/>
        <v>19741.808557329816</v>
      </c>
      <c r="O173" s="21">
        <v>21546.35</v>
      </c>
      <c r="AD173" s="38" t="e">
        <f>#REF!-O173</f>
        <v>#REF!</v>
      </c>
      <c r="AE173" s="68" t="e">
        <f>AD173/#REF!</f>
        <v>#REF!</v>
      </c>
      <c r="AF173" s="69">
        <v>50031.76758141309</v>
      </c>
      <c r="AG173" s="70" t="e">
        <f>#REF!-AF173</f>
        <v>#REF!</v>
      </c>
      <c r="AH173" s="68" t="e">
        <f>AG173/#REF!</f>
        <v>#REF!</v>
      </c>
      <c r="AI173" s="38" t="e">
        <f>#REF!-#REF!</f>
        <v>#REF!</v>
      </c>
      <c r="AJ173" s="68" t="e">
        <f>AI173/#REF!</f>
        <v>#REF!</v>
      </c>
      <c r="AK173" s="38" t="e">
        <f>#REF!-#REF!</f>
        <v>#REF!</v>
      </c>
      <c r="AL173" s="76" t="e">
        <f>AK173/#REF!</f>
        <v>#REF!</v>
      </c>
    </row>
    <row r="174" spans="1:38" s="39" customFormat="1" ht="12.75">
      <c r="A174" s="15" t="s">
        <v>581</v>
      </c>
      <c r="B174" s="15" t="s">
        <v>582</v>
      </c>
      <c r="C174" s="32">
        <v>4368</v>
      </c>
      <c r="D174" s="44">
        <v>3690730.47</v>
      </c>
      <c r="E174" s="34">
        <v>298000</v>
      </c>
      <c r="F174" s="17">
        <f>D174/E174*C174</f>
        <v>54097.686889127515</v>
      </c>
      <c r="G174" s="18">
        <f>F174/$F$499</f>
        <v>0.003309883750835901</v>
      </c>
      <c r="H174" s="19">
        <f>$B$509*G174</f>
        <v>309734.69948100526</v>
      </c>
      <c r="I174" s="20">
        <f>D174/E174</f>
        <v>12.385001577181209</v>
      </c>
      <c r="J174" s="20">
        <f>(I174-10)*C174</f>
        <v>10417.686889127519</v>
      </c>
      <c r="K174" s="20">
        <f>IF(J174&gt;0,J174,0)</f>
        <v>10417.686889127519</v>
      </c>
      <c r="L174" s="20">
        <f>K174/$K$499</f>
        <v>0.002767835143905909</v>
      </c>
      <c r="M174" s="21">
        <f>$F$509*L174</f>
        <v>51243.40245038778</v>
      </c>
      <c r="N174" s="21">
        <f t="shared" si="2"/>
        <v>360978.10193139303</v>
      </c>
      <c r="O174" s="21">
        <v>473400.35</v>
      </c>
      <c r="AD174" s="38" t="e">
        <f>#REF!-O174</f>
        <v>#REF!</v>
      </c>
      <c r="AE174" s="68" t="e">
        <f>AD174/#REF!</f>
        <v>#REF!</v>
      </c>
      <c r="AF174" s="69">
        <v>9788.288449862051</v>
      </c>
      <c r="AG174" s="70" t="e">
        <f>#REF!-AF174</f>
        <v>#REF!</v>
      </c>
      <c r="AH174" s="68" t="e">
        <f>AG174/#REF!</f>
        <v>#REF!</v>
      </c>
      <c r="AI174" s="38" t="e">
        <f>#REF!-#REF!</f>
        <v>#REF!</v>
      </c>
      <c r="AJ174" s="68" t="e">
        <f>AI174/#REF!</f>
        <v>#REF!</v>
      </c>
      <c r="AK174" s="38" t="e">
        <f>#REF!-#REF!</f>
        <v>#REF!</v>
      </c>
      <c r="AL174" s="76" t="e">
        <f>AK174/#REF!</f>
        <v>#REF!</v>
      </c>
    </row>
    <row r="175" spans="1:38" s="39" customFormat="1" ht="12.75">
      <c r="A175" s="15" t="s">
        <v>70</v>
      </c>
      <c r="B175" s="15" t="s">
        <v>71</v>
      </c>
      <c r="C175" s="33">
        <v>0</v>
      </c>
      <c r="D175" s="44">
        <v>42298.76</v>
      </c>
      <c r="E175" s="34">
        <v>4750</v>
      </c>
      <c r="F175" s="17">
        <f>D175/E175*C175</f>
        <v>0</v>
      </c>
      <c r="G175" s="18">
        <f>F175/$F$499</f>
        <v>0</v>
      </c>
      <c r="H175" s="19">
        <f>$B$509*G175</f>
        <v>0</v>
      </c>
      <c r="I175" s="20">
        <f>D175/E175</f>
        <v>8.905002105263158</v>
      </c>
      <c r="J175" s="20">
        <f>(I175-10)*C175</f>
        <v>0</v>
      </c>
      <c r="K175" s="20">
        <f>IF(J175&gt;0,J175,0)</f>
        <v>0</v>
      </c>
      <c r="L175" s="20">
        <f>K175/$K$499</f>
        <v>0</v>
      </c>
      <c r="M175" s="21">
        <f>$F$509*L175</f>
        <v>0</v>
      </c>
      <c r="N175" s="21">
        <f t="shared" si="2"/>
        <v>0</v>
      </c>
      <c r="O175" s="21">
        <v>0</v>
      </c>
      <c r="AD175" s="38" t="e">
        <f>#REF!-O175</f>
        <v>#REF!</v>
      </c>
      <c r="AE175" s="68" t="e">
        <f>AD175/#REF!</f>
        <v>#REF!</v>
      </c>
      <c r="AF175" s="69">
        <v>107005.26162936428</v>
      </c>
      <c r="AG175" s="70" t="e">
        <f>#REF!-AF175</f>
        <v>#REF!</v>
      </c>
      <c r="AH175" s="68" t="e">
        <f>AG175/#REF!</f>
        <v>#REF!</v>
      </c>
      <c r="AI175" s="38" t="e">
        <f>#REF!-#REF!</f>
        <v>#REF!</v>
      </c>
      <c r="AJ175" s="68" t="e">
        <f>AI175/#REF!</f>
        <v>#REF!</v>
      </c>
      <c r="AK175" s="38" t="e">
        <f>#REF!-#REF!</f>
        <v>#REF!</v>
      </c>
      <c r="AL175" s="76" t="e">
        <f>AK175/#REF!</f>
        <v>#REF!</v>
      </c>
    </row>
    <row r="176" spans="1:38" s="39" customFormat="1" ht="12.75">
      <c r="A176" s="15" t="s">
        <v>182</v>
      </c>
      <c r="B176" s="15" t="s">
        <v>183</v>
      </c>
      <c r="C176" s="32">
        <v>15338</v>
      </c>
      <c r="D176" s="44">
        <v>18816897</v>
      </c>
      <c r="E176" s="34">
        <v>1492250</v>
      </c>
      <c r="F176" s="17">
        <f>D176/E176*C176</f>
        <v>193408.3204463059</v>
      </c>
      <c r="G176" s="18">
        <f>F176/$F$499</f>
        <v>0.011833390555749421</v>
      </c>
      <c r="H176" s="19">
        <f>$B$509*G176</f>
        <v>1107353.5941257074</v>
      </c>
      <c r="I176" s="20">
        <f>D176/E176</f>
        <v>12.609748366560563</v>
      </c>
      <c r="J176" s="20">
        <f>(I176-10)*C176</f>
        <v>40028.320446305916</v>
      </c>
      <c r="K176" s="20">
        <f>IF(J176&gt;0,J176,0)</f>
        <v>40028.320446305916</v>
      </c>
      <c r="L176" s="20">
        <f>K176/$K$499</f>
        <v>0.0106349704365219</v>
      </c>
      <c r="M176" s="21">
        <f>$F$509*L176</f>
        <v>196894.69993419302</v>
      </c>
      <c r="N176" s="21">
        <f t="shared" si="2"/>
        <v>1304248.2940599003</v>
      </c>
      <c r="O176" s="21">
        <v>1389769.92</v>
      </c>
      <c r="AD176" s="38" t="e">
        <f>#REF!-O176</f>
        <v>#REF!</v>
      </c>
      <c r="AE176" s="68" t="e">
        <f>AD176/#REF!</f>
        <v>#REF!</v>
      </c>
      <c r="AF176" s="69">
        <v>55960.341100016434</v>
      </c>
      <c r="AG176" s="70" t="e">
        <f>#REF!-AF176</f>
        <v>#REF!</v>
      </c>
      <c r="AH176" s="68" t="e">
        <f>AG176/#REF!</f>
        <v>#REF!</v>
      </c>
      <c r="AI176" s="38" t="e">
        <f>#REF!-#REF!</f>
        <v>#REF!</v>
      </c>
      <c r="AJ176" s="68" t="e">
        <f>AI176/#REF!</f>
        <v>#REF!</v>
      </c>
      <c r="AK176" s="38" t="e">
        <f>#REF!-#REF!</f>
        <v>#REF!</v>
      </c>
      <c r="AL176" s="76" t="e">
        <f>AK176/#REF!</f>
        <v>#REF!</v>
      </c>
    </row>
    <row r="177" spans="1:38" s="39" customFormat="1" ht="12.75">
      <c r="A177" s="15" t="s">
        <v>286</v>
      </c>
      <c r="B177" s="15" t="s">
        <v>287</v>
      </c>
      <c r="C177" s="32">
        <v>2002</v>
      </c>
      <c r="D177" s="44">
        <v>2942237.23</v>
      </c>
      <c r="E177" s="40">
        <v>423200</v>
      </c>
      <c r="F177" s="17">
        <f>D177/E177*C177</f>
        <v>13918.617519990548</v>
      </c>
      <c r="G177" s="18">
        <f>F177/$F$499</f>
        <v>0.0008515892011784978</v>
      </c>
      <c r="H177" s="19">
        <f>$B$509*G177</f>
        <v>79690.63120167826</v>
      </c>
      <c r="I177" s="20">
        <f>D177/E177</f>
        <v>6.952356403591683</v>
      </c>
      <c r="J177" s="20">
        <f>(I177-10)*C177</f>
        <v>-6101.382480009451</v>
      </c>
      <c r="K177" s="20">
        <f>IF(J177&gt;0,J177,0)</f>
        <v>0</v>
      </c>
      <c r="L177" s="20">
        <f>K177/$K$499</f>
        <v>0</v>
      </c>
      <c r="M177" s="21">
        <f>$F$509*L177</f>
        <v>0</v>
      </c>
      <c r="N177" s="21">
        <f t="shared" si="2"/>
        <v>79690.63120167826</v>
      </c>
      <c r="O177" s="21">
        <v>91363.59</v>
      </c>
      <c r="AD177" s="38" t="e">
        <f>#REF!-O177</f>
        <v>#REF!</v>
      </c>
      <c r="AE177" s="68" t="e">
        <f>AD177/#REF!</f>
        <v>#REF!</v>
      </c>
      <c r="AF177" s="69">
        <v>61682.140594210105</v>
      </c>
      <c r="AG177" s="70" t="e">
        <f>#REF!-AF177</f>
        <v>#REF!</v>
      </c>
      <c r="AH177" s="68" t="e">
        <f>AG177/#REF!</f>
        <v>#REF!</v>
      </c>
      <c r="AI177" s="38" t="e">
        <f>#REF!-#REF!</f>
        <v>#REF!</v>
      </c>
      <c r="AJ177" s="68" t="e">
        <f>AI177/#REF!</f>
        <v>#REF!</v>
      </c>
      <c r="AK177" s="38" t="e">
        <f>#REF!-#REF!</f>
        <v>#REF!</v>
      </c>
      <c r="AL177" s="76" t="e">
        <f>AK177/#REF!</f>
        <v>#REF!</v>
      </c>
    </row>
    <row r="178" spans="1:38" s="39" customFormat="1" ht="12.75">
      <c r="A178" s="15" t="s">
        <v>72</v>
      </c>
      <c r="B178" s="15" t="s">
        <v>73</v>
      </c>
      <c r="C178" s="32">
        <v>470</v>
      </c>
      <c r="D178" s="44">
        <v>310045.6</v>
      </c>
      <c r="E178" s="34">
        <v>18550</v>
      </c>
      <c r="F178" s="17">
        <f>D178/E178*C178</f>
        <v>7855.602803234501</v>
      </c>
      <c r="G178" s="18">
        <f>F178/$F$499</f>
        <v>0.00048063297280595004</v>
      </c>
      <c r="H178" s="19">
        <f>$B$509*G178</f>
        <v>44977.020523792344</v>
      </c>
      <c r="I178" s="20">
        <f>D178/E178</f>
        <v>16.714048517520215</v>
      </c>
      <c r="J178" s="20">
        <f>(I178-10)*C178</f>
        <v>3155.602803234501</v>
      </c>
      <c r="K178" s="20">
        <f>IF(J178&gt;0,J178,0)</f>
        <v>3155.602803234501</v>
      </c>
      <c r="L178" s="20">
        <f>K178/$K$499</f>
        <v>0.0008383999665142501</v>
      </c>
      <c r="M178" s="21">
        <f>$F$509*L178</f>
        <v>15522.046893968422</v>
      </c>
      <c r="N178" s="21">
        <f t="shared" si="2"/>
        <v>60499.067417760765</v>
      </c>
      <c r="O178" s="21">
        <v>78035.44</v>
      </c>
      <c r="AD178" s="38" t="e">
        <f>#REF!-O178</f>
        <v>#REF!</v>
      </c>
      <c r="AE178" s="68" t="e">
        <f>AD178/#REF!</f>
        <v>#REF!</v>
      </c>
      <c r="AF178" s="69">
        <v>67276.13722204953</v>
      </c>
      <c r="AG178" s="70" t="e">
        <f>#REF!-AF178</f>
        <v>#REF!</v>
      </c>
      <c r="AH178" s="68" t="e">
        <f>AG178/#REF!</f>
        <v>#REF!</v>
      </c>
      <c r="AI178" s="38" t="e">
        <f>#REF!-#REF!</f>
        <v>#REF!</v>
      </c>
      <c r="AJ178" s="68" t="e">
        <f>AI178/#REF!</f>
        <v>#REF!</v>
      </c>
      <c r="AK178" s="38" t="e">
        <f>#REF!-#REF!</f>
        <v>#REF!</v>
      </c>
      <c r="AL178" s="76" t="e">
        <f>AK178/#REF!</f>
        <v>#REF!</v>
      </c>
    </row>
    <row r="179" spans="1:38" s="39" customFormat="1" ht="12.75">
      <c r="A179" s="15" t="s">
        <v>871</v>
      </c>
      <c r="B179" s="15" t="s">
        <v>872</v>
      </c>
      <c r="C179" s="32">
        <v>138</v>
      </c>
      <c r="D179" s="44">
        <v>181305.72</v>
      </c>
      <c r="E179" s="34">
        <v>25750</v>
      </c>
      <c r="F179" s="17">
        <f>D179/E179*C179</f>
        <v>971.657839223301</v>
      </c>
      <c r="G179" s="18">
        <f>F179/$F$499</f>
        <v>5.944939013767497E-05</v>
      </c>
      <c r="H179" s="19">
        <f>$B$509*G179</f>
        <v>5563.198098414034</v>
      </c>
      <c r="I179" s="20">
        <f>D179/E179</f>
        <v>7.0409988349514565</v>
      </c>
      <c r="J179" s="20">
        <f>(I179-10)*C179</f>
        <v>-408.342160776699</v>
      </c>
      <c r="K179" s="20">
        <f>IF(J179&gt;0,J179,0)</f>
        <v>0</v>
      </c>
      <c r="L179" s="20">
        <f>K179/$K$499</f>
        <v>0</v>
      </c>
      <c r="M179" s="21">
        <f>$F$509*L179</f>
        <v>0</v>
      </c>
      <c r="N179" s="21">
        <f t="shared" si="2"/>
        <v>5563.198098414034</v>
      </c>
      <c r="O179" s="21">
        <v>5669.38</v>
      </c>
      <c r="AD179" s="38" t="e">
        <f>#REF!-O179</f>
        <v>#REF!</v>
      </c>
      <c r="AE179" s="68" t="e">
        <f>AD179/#REF!</f>
        <v>#REF!</v>
      </c>
      <c r="AF179" s="69">
        <v>19581.061207601615</v>
      </c>
      <c r="AG179" s="70" t="e">
        <f>#REF!-AF179</f>
        <v>#REF!</v>
      </c>
      <c r="AH179" s="68" t="e">
        <f>AG179/#REF!</f>
        <v>#REF!</v>
      </c>
      <c r="AI179" s="38" t="e">
        <f>#REF!-#REF!</f>
        <v>#REF!</v>
      </c>
      <c r="AJ179" s="68" t="e">
        <f>AI179/#REF!</f>
        <v>#REF!</v>
      </c>
      <c r="AK179" s="38" t="e">
        <f>#REF!-#REF!</f>
        <v>#REF!</v>
      </c>
      <c r="AL179" s="76" t="e">
        <f>AK179/#REF!</f>
        <v>#REF!</v>
      </c>
    </row>
    <row r="180" spans="1:38" s="39" customFormat="1" ht="12.75">
      <c r="A180" s="15" t="s">
        <v>184</v>
      </c>
      <c r="B180" s="15" t="s">
        <v>185</v>
      </c>
      <c r="C180" s="32">
        <v>7266</v>
      </c>
      <c r="D180" s="44">
        <v>8805713.02</v>
      </c>
      <c r="E180" s="34">
        <v>926100</v>
      </c>
      <c r="F180" s="17">
        <f>D180/E180*C180</f>
        <v>69087.90714104308</v>
      </c>
      <c r="G180" s="18">
        <f>F180/$F$499</f>
        <v>0.0042270373166612505</v>
      </c>
      <c r="H180" s="19">
        <f>$B$509*G180</f>
        <v>395560.7602957106</v>
      </c>
      <c r="I180" s="20">
        <f>D180/E180</f>
        <v>9.508382485692689</v>
      </c>
      <c r="J180" s="20">
        <f>(I180-10)*C180</f>
        <v>-3572.092858956923</v>
      </c>
      <c r="K180" s="20">
        <f>IF(J180&gt;0,J180,0)</f>
        <v>0</v>
      </c>
      <c r="L180" s="20">
        <f>K180/$K$499</f>
        <v>0</v>
      </c>
      <c r="M180" s="21">
        <f>$F$509*L180</f>
        <v>0</v>
      </c>
      <c r="N180" s="21">
        <f t="shared" si="2"/>
        <v>395560.7602957106</v>
      </c>
      <c r="O180" s="21">
        <v>414044.44</v>
      </c>
      <c r="AD180" s="38" t="e">
        <f>#REF!-O180</f>
        <v>#REF!</v>
      </c>
      <c r="AE180" s="68" t="e">
        <f>AD180/#REF!</f>
        <v>#REF!</v>
      </c>
      <c r="AF180" s="69">
        <v>77295.48362439498</v>
      </c>
      <c r="AG180" s="70" t="e">
        <f>#REF!-AF180</f>
        <v>#REF!</v>
      </c>
      <c r="AH180" s="68" t="e">
        <f>AG180/#REF!</f>
        <v>#REF!</v>
      </c>
      <c r="AI180" s="38" t="e">
        <f>#REF!-#REF!</f>
        <v>#REF!</v>
      </c>
      <c r="AJ180" s="68" t="e">
        <f>AI180/#REF!</f>
        <v>#REF!</v>
      </c>
      <c r="AK180" s="38" t="e">
        <f>#REF!-#REF!</f>
        <v>#REF!</v>
      </c>
      <c r="AL180" s="76" t="e">
        <f>AK180/#REF!</f>
        <v>#REF!</v>
      </c>
    </row>
    <row r="181" spans="1:38" s="39" customFormat="1" ht="12.75">
      <c r="A181" s="15" t="s">
        <v>288</v>
      </c>
      <c r="B181" s="15" t="s">
        <v>289</v>
      </c>
      <c r="C181" s="32">
        <v>43</v>
      </c>
      <c r="D181" s="44">
        <v>166622.4</v>
      </c>
      <c r="E181" s="40">
        <v>18150</v>
      </c>
      <c r="F181" s="17">
        <f>D181/E181*C181</f>
        <v>394.7527933884297</v>
      </c>
      <c r="G181" s="18">
        <f>F181/$F$499</f>
        <v>2.4152342393331442E-05</v>
      </c>
      <c r="H181" s="19">
        <f>$B$509*G181</f>
        <v>2260.1453936476164</v>
      </c>
      <c r="I181" s="20">
        <f>D181/E181</f>
        <v>9.180297520661156</v>
      </c>
      <c r="J181" s="20">
        <f>(I181-10)*C181</f>
        <v>-35.24720661157028</v>
      </c>
      <c r="K181" s="20">
        <f>IF(J181&gt;0,J181,0)</f>
        <v>0</v>
      </c>
      <c r="L181" s="20">
        <f>K181/$K$499</f>
        <v>0</v>
      </c>
      <c r="M181" s="21">
        <f>$F$509*L181</f>
        <v>0</v>
      </c>
      <c r="N181" s="21">
        <f t="shared" si="2"/>
        <v>2260.1453936476164</v>
      </c>
      <c r="O181" s="21">
        <v>2392.63</v>
      </c>
      <c r="AD181" s="38" t="e">
        <f>#REF!-O181</f>
        <v>#REF!</v>
      </c>
      <c r="AE181" s="68" t="e">
        <f>AD181/#REF!</f>
        <v>#REF!</v>
      </c>
      <c r="AF181" s="69">
        <v>103418.22619185541</v>
      </c>
      <c r="AG181" s="70" t="e">
        <f>#REF!-AF181</f>
        <v>#REF!</v>
      </c>
      <c r="AH181" s="68" t="e">
        <f>AG181/#REF!</f>
        <v>#REF!</v>
      </c>
      <c r="AI181" s="38" t="e">
        <f>#REF!-#REF!</f>
        <v>#REF!</v>
      </c>
      <c r="AJ181" s="68" t="e">
        <f>AI181/#REF!</f>
        <v>#REF!</v>
      </c>
      <c r="AK181" s="38" t="e">
        <f>#REF!-#REF!</f>
        <v>#REF!</v>
      </c>
      <c r="AL181" s="76" t="e">
        <f>AK181/#REF!</f>
        <v>#REF!</v>
      </c>
    </row>
    <row r="182" spans="1:38" s="39" customFormat="1" ht="12.75">
      <c r="A182" s="15" t="s">
        <v>583</v>
      </c>
      <c r="B182" s="15" t="s">
        <v>584</v>
      </c>
      <c r="C182" s="32">
        <v>1470</v>
      </c>
      <c r="D182" s="44">
        <v>866298.4</v>
      </c>
      <c r="E182" s="34">
        <v>57650</v>
      </c>
      <c r="F182" s="17">
        <f>D182/E182*C182</f>
        <v>22089.482185602777</v>
      </c>
      <c r="G182" s="18">
        <f>F182/$F$499</f>
        <v>0.0013515109860492024</v>
      </c>
      <c r="H182" s="19">
        <f>$B$509*G182</f>
        <v>126472.6741546461</v>
      </c>
      <c r="I182" s="20">
        <f>D182/E182</f>
        <v>15.026858629661753</v>
      </c>
      <c r="J182" s="20">
        <f>(I182-10)*C182</f>
        <v>7389.482185602777</v>
      </c>
      <c r="K182" s="20">
        <f>IF(J182&gt;0,J182,0)</f>
        <v>7389.482185602777</v>
      </c>
      <c r="L182" s="20">
        <f>K182/$K$499</f>
        <v>0.001963283088295135</v>
      </c>
      <c r="M182" s="21">
        <f>$F$509*L182</f>
        <v>36348.01214192828</v>
      </c>
      <c r="N182" s="21">
        <f t="shared" si="2"/>
        <v>162820.68629657436</v>
      </c>
      <c r="O182" s="21">
        <v>226884.8</v>
      </c>
      <c r="AD182" s="38" t="e">
        <f>#REF!-O182</f>
        <v>#REF!</v>
      </c>
      <c r="AE182" s="68" t="e">
        <f>AD182/#REF!</f>
        <v>#REF!</v>
      </c>
      <c r="AF182" s="69">
        <v>29729.426690823635</v>
      </c>
      <c r="AG182" s="70" t="e">
        <f>#REF!-AF182</f>
        <v>#REF!</v>
      </c>
      <c r="AH182" s="68" t="e">
        <f>AG182/#REF!</f>
        <v>#REF!</v>
      </c>
      <c r="AI182" s="38" t="e">
        <f>#REF!-#REF!</f>
        <v>#REF!</v>
      </c>
      <c r="AJ182" s="68" t="e">
        <f>AI182/#REF!</f>
        <v>#REF!</v>
      </c>
      <c r="AK182" s="38" t="e">
        <f>#REF!-#REF!</f>
        <v>#REF!</v>
      </c>
      <c r="AL182" s="76" t="e">
        <f>AK182/#REF!</f>
        <v>#REF!</v>
      </c>
    </row>
    <row r="183" spans="1:38" s="39" customFormat="1" ht="12.75">
      <c r="A183" s="15" t="s">
        <v>6</v>
      </c>
      <c r="B183" s="15" t="s">
        <v>7</v>
      </c>
      <c r="C183" s="32">
        <v>4388</v>
      </c>
      <c r="D183" s="44">
        <v>3416785.86</v>
      </c>
      <c r="E183" s="34">
        <v>320950</v>
      </c>
      <c r="F183" s="17">
        <f>D183/E183*C183</f>
        <v>46713.993935753235</v>
      </c>
      <c r="G183" s="18">
        <f>F183/$F$499</f>
        <v>0.0028581238562285245</v>
      </c>
      <c r="H183" s="19">
        <f>$B$509*G183</f>
        <v>267459.5847859805</v>
      </c>
      <c r="I183" s="20">
        <f>D183/E183</f>
        <v>10.64585094251441</v>
      </c>
      <c r="J183" s="20">
        <f>(I183-10)*C183</f>
        <v>2833.9939357532344</v>
      </c>
      <c r="K183" s="20">
        <f>IF(J183&gt;0,J183,0)</f>
        <v>2833.9939357532344</v>
      </c>
      <c r="L183" s="20">
        <f>K183/$K$499</f>
        <v>0.0007529529440149034</v>
      </c>
      <c r="M183" s="21">
        <f>$F$509*L183</f>
        <v>13940.089900698085</v>
      </c>
      <c r="N183" s="21">
        <f t="shared" si="2"/>
        <v>281399.6746866786</v>
      </c>
      <c r="O183" s="21">
        <v>380478.83</v>
      </c>
      <c r="AD183" s="38" t="e">
        <f>#REF!-O183</f>
        <v>#REF!</v>
      </c>
      <c r="AE183" s="68" t="e">
        <f>AD183/#REF!</f>
        <v>#REF!</v>
      </c>
      <c r="AF183" s="69">
        <v>24784.874668943885</v>
      </c>
      <c r="AG183" s="70" t="e">
        <f>#REF!-AF183</f>
        <v>#REF!</v>
      </c>
      <c r="AH183" s="68" t="e">
        <f>AG183/#REF!</f>
        <v>#REF!</v>
      </c>
      <c r="AI183" s="38" t="e">
        <f>#REF!-#REF!</f>
        <v>#REF!</v>
      </c>
      <c r="AJ183" s="68" t="e">
        <f>AI183/#REF!</f>
        <v>#REF!</v>
      </c>
      <c r="AK183" s="38" t="e">
        <f>#REF!-#REF!</f>
        <v>#REF!</v>
      </c>
      <c r="AL183" s="76" t="e">
        <f>AK183/#REF!</f>
        <v>#REF!</v>
      </c>
    </row>
    <row r="184" spans="1:38" s="39" customFormat="1" ht="12.75">
      <c r="A184" s="15" t="s">
        <v>667</v>
      </c>
      <c r="B184" s="15" t="s">
        <v>668</v>
      </c>
      <c r="C184" s="32">
        <v>1678</v>
      </c>
      <c r="D184" s="44">
        <v>3431939.21</v>
      </c>
      <c r="E184" s="34">
        <v>333200</v>
      </c>
      <c r="F184" s="17">
        <f>D184/E184*C184</f>
        <v>17283.295301260503</v>
      </c>
      <c r="G184" s="18">
        <f>F184/$F$499</f>
        <v>0.0010574518351548546</v>
      </c>
      <c r="H184" s="19">
        <f>$B$509*G184</f>
        <v>98954.99390110296</v>
      </c>
      <c r="I184" s="20">
        <f>D184/E184</f>
        <v>10.299937605042016</v>
      </c>
      <c r="J184" s="20">
        <f>(I184-10)*C184</f>
        <v>503.2953012605035</v>
      </c>
      <c r="K184" s="20">
        <f>IF(J184&gt;0,J184,0)</f>
        <v>503.2953012605035</v>
      </c>
      <c r="L184" s="20">
        <f>K184/$K$499</f>
        <v>0.0001337185919885331</v>
      </c>
      <c r="M184" s="21">
        <f>$F$509*L184</f>
        <v>2475.651644012992</v>
      </c>
      <c r="N184" s="21">
        <f t="shared" si="2"/>
        <v>101430.64554511596</v>
      </c>
      <c r="O184" s="21">
        <v>159565.98</v>
      </c>
      <c r="AD184" s="38" t="e">
        <f>#REF!-O184</f>
        <v>#REF!</v>
      </c>
      <c r="AE184" s="68" t="e">
        <f>AD184/#REF!</f>
        <v>#REF!</v>
      </c>
      <c r="AF184" s="69">
        <v>34929.85581970041</v>
      </c>
      <c r="AG184" s="70" t="e">
        <f>#REF!-AF184</f>
        <v>#REF!</v>
      </c>
      <c r="AH184" s="68" t="e">
        <f>AG184/#REF!</f>
        <v>#REF!</v>
      </c>
      <c r="AI184" s="38" t="e">
        <f>#REF!-#REF!</f>
        <v>#REF!</v>
      </c>
      <c r="AJ184" s="68" t="e">
        <f>AI184/#REF!</f>
        <v>#REF!</v>
      </c>
      <c r="AK184" s="38" t="e">
        <f>#REF!-#REF!</f>
        <v>#REF!</v>
      </c>
      <c r="AL184" s="76" t="e">
        <f>AK184/#REF!</f>
        <v>#REF!</v>
      </c>
    </row>
    <row r="185" spans="1:38" s="39" customFormat="1" ht="12.75">
      <c r="A185" s="15" t="s">
        <v>484</v>
      </c>
      <c r="B185" s="15" t="s">
        <v>485</v>
      </c>
      <c r="C185" s="32">
        <v>830</v>
      </c>
      <c r="D185" s="44">
        <v>1523650</v>
      </c>
      <c r="E185" s="34">
        <v>154700</v>
      </c>
      <c r="F185" s="17">
        <f>D185/E185*C185</f>
        <v>8174.722042663219</v>
      </c>
      <c r="G185" s="18">
        <f>F185/$F$499</f>
        <v>0.0005001577925515519</v>
      </c>
      <c r="H185" s="19">
        <f>$B$509*G185</f>
        <v>46804.12825070194</v>
      </c>
      <c r="I185" s="20">
        <f>D185/E185</f>
        <v>9.849062702003879</v>
      </c>
      <c r="J185" s="20">
        <f>(I185-10)*C185</f>
        <v>-125.27795733678042</v>
      </c>
      <c r="K185" s="20">
        <f>IF(J185&gt;0,J185,0)</f>
        <v>0</v>
      </c>
      <c r="L185" s="20">
        <f>K185/$K$499</f>
        <v>0</v>
      </c>
      <c r="M185" s="21">
        <f>$F$509*L185</f>
        <v>0</v>
      </c>
      <c r="N185" s="21">
        <f t="shared" si="2"/>
        <v>46804.12825070194</v>
      </c>
      <c r="O185" s="21">
        <v>56951.6</v>
      </c>
      <c r="AD185" s="38" t="e">
        <f>#REF!-O185</f>
        <v>#REF!</v>
      </c>
      <c r="AE185" s="68" t="e">
        <f>AD185/#REF!</f>
        <v>#REF!</v>
      </c>
      <c r="AF185" s="69"/>
      <c r="AG185" s="70" t="e">
        <f>#REF!-AF185</f>
        <v>#REF!</v>
      </c>
      <c r="AH185" s="68" t="e">
        <f>AG185/#REF!</f>
        <v>#REF!</v>
      </c>
      <c r="AI185" s="38" t="e">
        <f>#REF!-#REF!</f>
        <v>#REF!</v>
      </c>
      <c r="AJ185" s="68"/>
      <c r="AK185" s="38" t="e">
        <f>#REF!-#REF!</f>
        <v>#REF!</v>
      </c>
      <c r="AL185" s="76" t="e">
        <f>AK185/#REF!</f>
        <v>#REF!</v>
      </c>
    </row>
    <row r="186" spans="1:38" s="39" customFormat="1" ht="12.75">
      <c r="A186" s="15" t="s">
        <v>669</v>
      </c>
      <c r="B186" s="15" t="s">
        <v>670</v>
      </c>
      <c r="C186" s="32">
        <v>1516</v>
      </c>
      <c r="D186" s="44">
        <v>1726715.11</v>
      </c>
      <c r="E186" s="34">
        <v>138550</v>
      </c>
      <c r="F186" s="17">
        <f>D186/E186*C186</f>
        <v>18893.54100873331</v>
      </c>
      <c r="G186" s="18">
        <f>F186/$F$499</f>
        <v>0.0011559722416362023</v>
      </c>
      <c r="H186" s="19">
        <f>$B$509*G186</f>
        <v>108174.40787192299</v>
      </c>
      <c r="I186" s="20">
        <f>D186/E186</f>
        <v>12.462757921328041</v>
      </c>
      <c r="J186" s="20">
        <f>(I186-10)*C186</f>
        <v>3733.5410087333107</v>
      </c>
      <c r="K186" s="20">
        <f>IF(J186&gt;0,J186,0)</f>
        <v>3733.5410087333107</v>
      </c>
      <c r="L186" s="20">
        <f>K186/$K$499</f>
        <v>0.0009919501445153755</v>
      </c>
      <c r="M186" s="21">
        <f>$F$509*L186</f>
        <v>18364.85839051463</v>
      </c>
      <c r="N186" s="21">
        <f t="shared" si="2"/>
        <v>126539.26626243762</v>
      </c>
      <c r="O186" s="21">
        <v>151030.75</v>
      </c>
      <c r="AD186" s="38" t="e">
        <f>#REF!-O186</f>
        <v>#REF!</v>
      </c>
      <c r="AE186" s="68" t="e">
        <f>AD186/#REF!</f>
        <v>#REF!</v>
      </c>
      <c r="AF186" s="69"/>
      <c r="AG186" s="70" t="e">
        <f>#REF!-AF186</f>
        <v>#REF!</v>
      </c>
      <c r="AH186" s="68" t="e">
        <f>AG186/#REF!</f>
        <v>#REF!</v>
      </c>
      <c r="AI186" s="38" t="e">
        <f>#REF!-#REF!</f>
        <v>#REF!</v>
      </c>
      <c r="AJ186" s="68"/>
      <c r="AK186" s="38" t="e">
        <f>#REF!-#REF!</f>
        <v>#REF!</v>
      </c>
      <c r="AL186" s="76" t="e">
        <f>AK186/#REF!</f>
        <v>#REF!</v>
      </c>
    </row>
    <row r="187" spans="1:38" s="39" customFormat="1" ht="12.75">
      <c r="A187" s="15" t="s">
        <v>352</v>
      </c>
      <c r="B187" s="15" t="s">
        <v>353</v>
      </c>
      <c r="C187" s="32">
        <v>2501</v>
      </c>
      <c r="D187" s="45">
        <v>3308202.89</v>
      </c>
      <c r="E187" s="34">
        <v>228950</v>
      </c>
      <c r="F187" s="17">
        <f>D187/E187*C187</f>
        <v>36138.08878746451</v>
      </c>
      <c r="G187" s="18">
        <f>F187/$F$499</f>
        <v>0.0022110533692325665</v>
      </c>
      <c r="H187" s="19">
        <f>$B$509*G187</f>
        <v>206907.55398365846</v>
      </c>
      <c r="I187" s="20">
        <f>D187/E187</f>
        <v>14.449455732692728</v>
      </c>
      <c r="J187" s="20">
        <f>(I187-10)*C187</f>
        <v>11128.088787464514</v>
      </c>
      <c r="K187" s="20">
        <f>IF(J187&gt;0,J187,0)</f>
        <v>11128.088787464514</v>
      </c>
      <c r="L187" s="20">
        <f>K187/$K$499</f>
        <v>0.0029565790907571743</v>
      </c>
      <c r="M187" s="21">
        <f>$F$509*L187</f>
        <v>54737.787601855016</v>
      </c>
      <c r="N187" s="21">
        <f t="shared" si="2"/>
        <v>261645.3415855135</v>
      </c>
      <c r="O187" s="21">
        <v>343755.62</v>
      </c>
      <c r="AD187" s="38" t="e">
        <f>#REF!-O187</f>
        <v>#REF!</v>
      </c>
      <c r="AE187" s="68" t="e">
        <f>AD187/#REF!</f>
        <v>#REF!</v>
      </c>
      <c r="AF187" s="69">
        <v>145991.14062215318</v>
      </c>
      <c r="AG187" s="70" t="e">
        <f>#REF!-AF187</f>
        <v>#REF!</v>
      </c>
      <c r="AH187" s="68" t="e">
        <f>AG187/#REF!</f>
        <v>#REF!</v>
      </c>
      <c r="AI187" s="38" t="e">
        <f>#REF!-#REF!</f>
        <v>#REF!</v>
      </c>
      <c r="AJ187" s="68" t="e">
        <f>AI187/#REF!</f>
        <v>#REF!</v>
      </c>
      <c r="AK187" s="38" t="e">
        <f>#REF!-#REF!</f>
        <v>#REF!</v>
      </c>
      <c r="AL187" s="76" t="e">
        <f>AK187/#REF!</f>
        <v>#REF!</v>
      </c>
    </row>
    <row r="188" spans="1:38" s="39" customFormat="1" ht="12.75">
      <c r="A188" s="15" t="s">
        <v>74</v>
      </c>
      <c r="B188" s="15" t="s">
        <v>75</v>
      </c>
      <c r="C188" s="32">
        <v>248</v>
      </c>
      <c r="D188" s="44">
        <v>170472.23</v>
      </c>
      <c r="E188" s="34">
        <v>18050</v>
      </c>
      <c r="F188" s="17">
        <f>D188/E188*C188</f>
        <v>2342.2223290858724</v>
      </c>
      <c r="G188" s="18">
        <f>F188/$F$499</f>
        <v>0.00014330527003446482</v>
      </c>
      <c r="H188" s="19">
        <f>$B$509*G188</f>
        <v>13410.324376788027</v>
      </c>
      <c r="I188" s="20">
        <f>D188/E188</f>
        <v>9.44444487534626</v>
      </c>
      <c r="J188" s="20">
        <f>(I188-10)*C188</f>
        <v>-137.77767091412747</v>
      </c>
      <c r="K188" s="20">
        <f>IF(J188&gt;0,J188,0)</f>
        <v>0</v>
      </c>
      <c r="L188" s="20">
        <f>K188/$K$499</f>
        <v>0</v>
      </c>
      <c r="M188" s="21">
        <f>$F$509*L188</f>
        <v>0</v>
      </c>
      <c r="N188" s="21">
        <f t="shared" si="2"/>
        <v>13410.324376788027</v>
      </c>
      <c r="O188" s="21">
        <v>20662.36</v>
      </c>
      <c r="AD188" s="38" t="e">
        <f>#REF!-O188</f>
        <v>#REF!</v>
      </c>
      <c r="AE188" s="68" t="e">
        <f>AD188/#REF!</f>
        <v>#REF!</v>
      </c>
      <c r="AF188" s="69">
        <v>2597937.257298266</v>
      </c>
      <c r="AG188" s="70" t="e">
        <f>#REF!-AF188</f>
        <v>#REF!</v>
      </c>
      <c r="AH188" s="68" t="e">
        <f>AG188/#REF!</f>
        <v>#REF!</v>
      </c>
      <c r="AI188" s="38" t="e">
        <f>#REF!-#REF!</f>
        <v>#REF!</v>
      </c>
      <c r="AJ188" s="68" t="e">
        <f>AI188/#REF!</f>
        <v>#REF!</v>
      </c>
      <c r="AK188" s="38" t="e">
        <f>#REF!-#REF!</f>
        <v>#REF!</v>
      </c>
      <c r="AL188" s="76" t="e">
        <f>AK188/#REF!</f>
        <v>#REF!</v>
      </c>
    </row>
    <row r="189" spans="1:38" s="39" customFormat="1" ht="12.75">
      <c r="A189" s="15" t="s">
        <v>76</v>
      </c>
      <c r="B189" s="15" t="s">
        <v>77</v>
      </c>
      <c r="C189" s="32">
        <v>106</v>
      </c>
      <c r="D189" s="44">
        <v>96070.5</v>
      </c>
      <c r="E189" s="34">
        <v>5750</v>
      </c>
      <c r="F189" s="17">
        <f>D189/E189*C189</f>
        <v>1771.0387826086956</v>
      </c>
      <c r="G189" s="18">
        <f>F189/$F$499</f>
        <v>0.00010835828342662171</v>
      </c>
      <c r="H189" s="19">
        <f>$B$509*G189</f>
        <v>10140.029946654835</v>
      </c>
      <c r="I189" s="20">
        <f>D189/E189</f>
        <v>16.70791304347826</v>
      </c>
      <c r="J189" s="20">
        <f>(I189-10)*C189</f>
        <v>711.0387826086957</v>
      </c>
      <c r="K189" s="20">
        <f>IF(J189&gt;0,J189,0)</f>
        <v>711.0387826086957</v>
      </c>
      <c r="L189" s="20">
        <f>K189/$K$499</f>
        <v>0.0001889131581827801</v>
      </c>
      <c r="M189" s="21">
        <f>$F$509*L189</f>
        <v>3497.5179118771434</v>
      </c>
      <c r="N189" s="21">
        <f t="shared" si="2"/>
        <v>13637.547858531978</v>
      </c>
      <c r="O189" s="21">
        <v>19660.32</v>
      </c>
      <c r="AD189" s="38" t="e">
        <f>#REF!-O189</f>
        <v>#REF!</v>
      </c>
      <c r="AE189" s="68" t="e">
        <f>AD189/#REF!</f>
        <v>#REF!</v>
      </c>
      <c r="AF189" s="69">
        <v>188225.54170896273</v>
      </c>
      <c r="AG189" s="70" t="e">
        <f>#REF!-AF189</f>
        <v>#REF!</v>
      </c>
      <c r="AH189" s="68" t="e">
        <f>AG189/#REF!</f>
        <v>#REF!</v>
      </c>
      <c r="AI189" s="38" t="e">
        <f>#REF!-#REF!</f>
        <v>#REF!</v>
      </c>
      <c r="AJ189" s="68" t="e">
        <f>AI189/#REF!</f>
        <v>#REF!</v>
      </c>
      <c r="AK189" s="38" t="e">
        <f>#REF!-#REF!</f>
        <v>#REF!</v>
      </c>
      <c r="AL189" s="76" t="e">
        <f>AK189/#REF!</f>
        <v>#REF!</v>
      </c>
    </row>
    <row r="190" spans="1:38" s="39" customFormat="1" ht="12.75">
      <c r="A190" s="15" t="s">
        <v>585</v>
      </c>
      <c r="B190" s="15" t="s">
        <v>586</v>
      </c>
      <c r="C190" s="32">
        <v>6866</v>
      </c>
      <c r="D190" s="44">
        <v>8224857.16</v>
      </c>
      <c r="E190" s="34">
        <v>569600</v>
      </c>
      <c r="F190" s="17">
        <f>D190/E190*C190</f>
        <v>99143.02889845506</v>
      </c>
      <c r="G190" s="18">
        <f>F190/$F$499</f>
        <v>0.006065913705925975</v>
      </c>
      <c r="H190" s="19">
        <f>$B$509*G190</f>
        <v>567640.4672243252</v>
      </c>
      <c r="I190" s="20">
        <f>D190/E190</f>
        <v>14.43970709269663</v>
      </c>
      <c r="J190" s="20">
        <f>(I190-10)*C190</f>
        <v>30483.028898455057</v>
      </c>
      <c r="K190" s="20">
        <f>IF(J190&gt;0,J190,0)</f>
        <v>30483.028898455057</v>
      </c>
      <c r="L190" s="20">
        <f>K190/$K$499</f>
        <v>0.008098918653995896</v>
      </c>
      <c r="M190" s="21">
        <f>$F$509*L190</f>
        <v>149942.5097312706</v>
      </c>
      <c r="N190" s="21">
        <f t="shared" si="2"/>
        <v>717582.9769555958</v>
      </c>
      <c r="O190" s="21">
        <v>874413.93</v>
      </c>
      <c r="AD190" s="38" t="e">
        <f>#REF!-O190</f>
        <v>#REF!</v>
      </c>
      <c r="AE190" s="68" t="e">
        <f>AD190/#REF!</f>
        <v>#REF!</v>
      </c>
      <c r="AF190" s="69">
        <v>163078.81912664318</v>
      </c>
      <c r="AG190" s="70" t="e">
        <f>#REF!-AF190</f>
        <v>#REF!</v>
      </c>
      <c r="AH190" s="68" t="e">
        <f>AG190/#REF!</f>
        <v>#REF!</v>
      </c>
      <c r="AI190" s="38" t="e">
        <f>#REF!-#REF!</f>
        <v>#REF!</v>
      </c>
      <c r="AJ190" s="68" t="e">
        <f>AI190/#REF!</f>
        <v>#REF!</v>
      </c>
      <c r="AK190" s="38" t="e">
        <f>#REF!-#REF!</f>
        <v>#REF!</v>
      </c>
      <c r="AL190" s="76" t="e">
        <f>AK190/#REF!</f>
        <v>#REF!</v>
      </c>
    </row>
    <row r="191" spans="1:38" s="39" customFormat="1" ht="12.75">
      <c r="A191" s="15" t="s">
        <v>290</v>
      </c>
      <c r="B191" s="15" t="s">
        <v>291</v>
      </c>
      <c r="C191" s="32">
        <v>2268</v>
      </c>
      <c r="D191" s="44">
        <v>2544066.94</v>
      </c>
      <c r="E191" s="40">
        <v>335400</v>
      </c>
      <c r="F191" s="17">
        <f>D191/E191*C191</f>
        <v>17203.171794633272</v>
      </c>
      <c r="G191" s="18">
        <f>F191/$F$499</f>
        <v>0.0010525496016603065</v>
      </c>
      <c r="H191" s="19">
        <f>$B$509*G191</f>
        <v>98496.24914372708</v>
      </c>
      <c r="I191" s="20">
        <f>D191/E191</f>
        <v>7.585172748956469</v>
      </c>
      <c r="J191" s="20">
        <f>(I191-10)*C191</f>
        <v>-5476.828205366727</v>
      </c>
      <c r="K191" s="20">
        <f>IF(J191&gt;0,J191,0)</f>
        <v>0</v>
      </c>
      <c r="L191" s="20">
        <f>K191/$K$499</f>
        <v>0</v>
      </c>
      <c r="M191" s="21">
        <f>$F$509*L191</f>
        <v>0</v>
      </c>
      <c r="N191" s="21">
        <f t="shared" si="2"/>
        <v>98496.24914372708</v>
      </c>
      <c r="O191" s="21">
        <v>101877.52</v>
      </c>
      <c r="AD191" s="38" t="e">
        <f>#REF!-O191</f>
        <v>#REF!</v>
      </c>
      <c r="AE191" s="68" t="e">
        <f>AD191/#REF!</f>
        <v>#REF!</v>
      </c>
      <c r="AF191" s="69">
        <v>303004.8739860982</v>
      </c>
      <c r="AG191" s="70" t="e">
        <f>#REF!-AF191</f>
        <v>#REF!</v>
      </c>
      <c r="AH191" s="68" t="e">
        <f>AG191/#REF!</f>
        <v>#REF!</v>
      </c>
      <c r="AI191" s="38" t="e">
        <f>#REF!-#REF!</f>
        <v>#REF!</v>
      </c>
      <c r="AJ191" s="68" t="e">
        <f>AI191/#REF!</f>
        <v>#REF!</v>
      </c>
      <c r="AK191" s="38" t="e">
        <f>#REF!-#REF!</f>
        <v>#REF!</v>
      </c>
      <c r="AL191" s="76" t="e">
        <f>AK191/#REF!</f>
        <v>#REF!</v>
      </c>
    </row>
    <row r="192" spans="1:38" s="39" customFormat="1" ht="12.75">
      <c r="A192" s="15" t="s">
        <v>486</v>
      </c>
      <c r="B192" s="15" t="s">
        <v>487</v>
      </c>
      <c r="C192" s="32">
        <v>276</v>
      </c>
      <c r="D192" s="44">
        <v>301974</v>
      </c>
      <c r="E192" s="34">
        <v>32500</v>
      </c>
      <c r="F192" s="17">
        <f>D192/E192*C192</f>
        <v>2564.456123076923</v>
      </c>
      <c r="G192" s="18">
        <f>F192/$F$499</f>
        <v>0.00015690230284522307</v>
      </c>
      <c r="H192" s="19">
        <f>$B$509*G192</f>
        <v>14682.717363523581</v>
      </c>
      <c r="I192" s="20">
        <f>D192/E192</f>
        <v>9.291507692307693</v>
      </c>
      <c r="J192" s="20">
        <f>(I192-10)*C192</f>
        <v>-195.5438769230767</v>
      </c>
      <c r="K192" s="20">
        <f>IF(J192&gt;0,J192,0)</f>
        <v>0</v>
      </c>
      <c r="L192" s="20">
        <f>K192/$K$499</f>
        <v>0</v>
      </c>
      <c r="M192" s="21">
        <f>$F$509*L192</f>
        <v>0</v>
      </c>
      <c r="N192" s="21">
        <f t="shared" si="2"/>
        <v>14682.717363523581</v>
      </c>
      <c r="O192" s="21">
        <v>20555.61</v>
      </c>
      <c r="AD192" s="38" t="e">
        <f>#REF!-O192</f>
        <v>#REF!</v>
      </c>
      <c r="AE192" s="68" t="e">
        <f>AD192/#REF!</f>
        <v>#REF!</v>
      </c>
      <c r="AF192" s="69">
        <v>253732.79260997154</v>
      </c>
      <c r="AG192" s="70" t="e">
        <f>#REF!-AF192</f>
        <v>#REF!</v>
      </c>
      <c r="AH192" s="68" t="e">
        <f>AG192/#REF!</f>
        <v>#REF!</v>
      </c>
      <c r="AI192" s="38" t="e">
        <f>#REF!-#REF!</f>
        <v>#REF!</v>
      </c>
      <c r="AJ192" s="68" t="e">
        <f>AI192/#REF!</f>
        <v>#REF!</v>
      </c>
      <c r="AK192" s="38" t="e">
        <f>#REF!-#REF!</f>
        <v>#REF!</v>
      </c>
      <c r="AL192" s="76" t="e">
        <f>AK192/#REF!</f>
        <v>#REF!</v>
      </c>
    </row>
    <row r="193" spans="1:38" s="39" customFormat="1" ht="12.75">
      <c r="A193" s="15" t="s">
        <v>737</v>
      </c>
      <c r="B193" s="15" t="s">
        <v>738</v>
      </c>
      <c r="C193" s="32">
        <v>949</v>
      </c>
      <c r="D193" s="44">
        <v>534827.6</v>
      </c>
      <c r="E193" s="34">
        <v>50900</v>
      </c>
      <c r="F193" s="17">
        <f>D193/E193*C193</f>
        <v>9971.540125736738</v>
      </c>
      <c r="G193" s="18">
        <f>F193/$F$499</f>
        <v>0.0006100933428193846</v>
      </c>
      <c r="H193" s="19">
        <f>$B$509*G193</f>
        <v>57091.756816474575</v>
      </c>
      <c r="I193" s="20">
        <f>D193/E193</f>
        <v>10.507418467583497</v>
      </c>
      <c r="J193" s="20">
        <f>(I193-10)*C193</f>
        <v>481.5401257367384</v>
      </c>
      <c r="K193" s="20">
        <f>IF(J193&gt;0,J193,0)</f>
        <v>481.5401257367384</v>
      </c>
      <c r="L193" s="20">
        <f>K193/$K$499</f>
        <v>0.0001279385431142132</v>
      </c>
      <c r="M193" s="21">
        <f>$F$509*L193</f>
        <v>2368.6404402200856</v>
      </c>
      <c r="N193" s="21">
        <f t="shared" si="2"/>
        <v>59460.39725669466</v>
      </c>
      <c r="O193" s="21">
        <v>94036.17</v>
      </c>
      <c r="AD193" s="38" t="e">
        <f>#REF!-O193</f>
        <v>#REF!</v>
      </c>
      <c r="AE193" s="68" t="e">
        <f>AD193/#REF!</f>
        <v>#REF!</v>
      </c>
      <c r="AF193" s="69">
        <v>294224.8994144056</v>
      </c>
      <c r="AG193" s="70" t="e">
        <f>#REF!-AF193</f>
        <v>#REF!</v>
      </c>
      <c r="AH193" s="68" t="e">
        <f>AG193/#REF!</f>
        <v>#REF!</v>
      </c>
      <c r="AI193" s="38" t="e">
        <f>#REF!-#REF!</f>
        <v>#REF!</v>
      </c>
      <c r="AJ193" s="68" t="e">
        <f>AI193/#REF!</f>
        <v>#REF!</v>
      </c>
      <c r="AK193" s="38" t="e">
        <f>#REF!-#REF!</f>
        <v>#REF!</v>
      </c>
      <c r="AL193" s="76" t="e">
        <f>AK193/#REF!</f>
        <v>#REF!</v>
      </c>
    </row>
    <row r="194" spans="1:38" s="39" customFormat="1" ht="12.75">
      <c r="A194" s="15" t="s">
        <v>186</v>
      </c>
      <c r="B194" s="15" t="s">
        <v>187</v>
      </c>
      <c r="C194" s="32">
        <v>5173</v>
      </c>
      <c r="D194" s="44">
        <v>10146894.42</v>
      </c>
      <c r="E194" s="34">
        <v>2053250</v>
      </c>
      <c r="F194" s="17">
        <f>D194/E194*C194</f>
        <v>25564.293113191285</v>
      </c>
      <c r="G194" s="18">
        <f>F194/$F$499</f>
        <v>0.0015641119471591258</v>
      </c>
      <c r="H194" s="19">
        <f>$B$509*G194</f>
        <v>146367.6009121568</v>
      </c>
      <c r="I194" s="20">
        <f>D194/E194</f>
        <v>4.941869923292342</v>
      </c>
      <c r="J194" s="20">
        <f>(I194-10)*C194</f>
        <v>-26165.706886808715</v>
      </c>
      <c r="K194" s="20">
        <f>IF(J194&gt;0,J194,0)</f>
        <v>0</v>
      </c>
      <c r="L194" s="20">
        <f>K194/$K$499</f>
        <v>0</v>
      </c>
      <c r="M194" s="21">
        <f>$F$509*L194</f>
        <v>0</v>
      </c>
      <c r="N194" s="21">
        <f t="shared" si="2"/>
        <v>146367.6009121568</v>
      </c>
      <c r="O194" s="21">
        <v>169489.42</v>
      </c>
      <c r="AD194" s="38" t="e">
        <f>#REF!-O194</f>
        <v>#REF!</v>
      </c>
      <c r="AE194" s="68" t="e">
        <f>AD194/#REF!</f>
        <v>#REF!</v>
      </c>
      <c r="AF194" s="69">
        <v>213079.179759114</v>
      </c>
      <c r="AG194" s="70" t="e">
        <f>#REF!-AF194</f>
        <v>#REF!</v>
      </c>
      <c r="AH194" s="68" t="e">
        <f>AG194/#REF!</f>
        <v>#REF!</v>
      </c>
      <c r="AI194" s="38" t="e">
        <f>#REF!-#REF!</f>
        <v>#REF!</v>
      </c>
      <c r="AJ194" s="68" t="e">
        <f>AI194/#REF!</f>
        <v>#REF!</v>
      </c>
      <c r="AK194" s="38" t="e">
        <f>#REF!-#REF!</f>
        <v>#REF!</v>
      </c>
      <c r="AL194" s="76" t="e">
        <f>AK194/#REF!</f>
        <v>#REF!</v>
      </c>
    </row>
    <row r="195" spans="1:38" s="39" customFormat="1" ht="12.75">
      <c r="A195" s="15" t="s">
        <v>873</v>
      </c>
      <c r="B195" s="15" t="s">
        <v>874</v>
      </c>
      <c r="C195" s="32">
        <v>919</v>
      </c>
      <c r="D195" s="44">
        <v>1448788.62</v>
      </c>
      <c r="E195" s="34">
        <v>105300</v>
      </c>
      <c r="F195" s="17">
        <f>D195/E195*C195</f>
        <v>12644.223568660971</v>
      </c>
      <c r="G195" s="18">
        <f>F195/$F$499</f>
        <v>0.0007736173677373702</v>
      </c>
      <c r="H195" s="19">
        <f>$B$509*G195</f>
        <v>72394.12648522969</v>
      </c>
      <c r="I195" s="20">
        <f>D195/E195</f>
        <v>13.758676353276355</v>
      </c>
      <c r="J195" s="20">
        <f>(I195-10)*C195</f>
        <v>3454.2235686609706</v>
      </c>
      <c r="K195" s="20">
        <f>IF(J195&gt;0,J195,0)</f>
        <v>3454.2235686609706</v>
      </c>
      <c r="L195" s="20">
        <f>K195/$K$499</f>
        <v>0.0009177393686333598</v>
      </c>
      <c r="M195" s="21">
        <f>$F$509*L195</f>
        <v>16990.928059782862</v>
      </c>
      <c r="N195" s="21">
        <f t="shared" si="2"/>
        <v>89385.05454501255</v>
      </c>
      <c r="O195" s="21">
        <v>97390.68</v>
      </c>
      <c r="AD195" s="38" t="e">
        <f>#REF!-O195</f>
        <v>#REF!</v>
      </c>
      <c r="AE195" s="68" t="e">
        <f>AD195/#REF!</f>
        <v>#REF!</v>
      </c>
      <c r="AF195" s="69">
        <v>69828.97424829312</v>
      </c>
      <c r="AG195" s="70" t="e">
        <f>#REF!-AF195</f>
        <v>#REF!</v>
      </c>
      <c r="AH195" s="68" t="e">
        <f>AG195/#REF!</f>
        <v>#REF!</v>
      </c>
      <c r="AI195" s="38" t="e">
        <f>#REF!-#REF!</f>
        <v>#REF!</v>
      </c>
      <c r="AJ195" s="68" t="e">
        <f>AI195/#REF!</f>
        <v>#REF!</v>
      </c>
      <c r="AK195" s="38" t="e">
        <f>#REF!-#REF!</f>
        <v>#REF!</v>
      </c>
      <c r="AL195" s="76" t="e">
        <f>AK195/#REF!</f>
        <v>#REF!</v>
      </c>
    </row>
    <row r="196" spans="1:38" s="39" customFormat="1" ht="12.75">
      <c r="A196" s="15" t="s">
        <v>188</v>
      </c>
      <c r="B196" s="15" t="s">
        <v>189</v>
      </c>
      <c r="C196" s="32">
        <v>2436</v>
      </c>
      <c r="D196" s="44">
        <v>4741493</v>
      </c>
      <c r="E196" s="34">
        <v>516050</v>
      </c>
      <c r="F196" s="17">
        <f>D196/E196*C196</f>
        <v>22382.08884410425</v>
      </c>
      <c r="G196" s="18">
        <f>F196/$F$499</f>
        <v>0.001369413674316546</v>
      </c>
      <c r="H196" s="19">
        <f>$B$509*G196</f>
        <v>128147.9848869301</v>
      </c>
      <c r="I196" s="20">
        <f>D196/E196</f>
        <v>9.188049607596163</v>
      </c>
      <c r="J196" s="20">
        <f>(I196-10)*C196</f>
        <v>-1977.9111558957468</v>
      </c>
      <c r="K196" s="20">
        <f>IF(J196&gt;0,J196,0)</f>
        <v>0</v>
      </c>
      <c r="L196" s="20">
        <f>K196/$K$499</f>
        <v>0</v>
      </c>
      <c r="M196" s="21">
        <f>$F$509*L196</f>
        <v>0</v>
      </c>
      <c r="N196" s="21">
        <f t="shared" si="2"/>
        <v>128147.9848869301</v>
      </c>
      <c r="O196" s="21">
        <v>163445.16</v>
      </c>
      <c r="AD196" s="38" t="e">
        <f>#REF!-O196</f>
        <v>#REF!</v>
      </c>
      <c r="AE196" s="68" t="e">
        <f>AD196/#REF!</f>
        <v>#REF!</v>
      </c>
      <c r="AF196" s="69">
        <v>788245.7620036834</v>
      </c>
      <c r="AG196" s="70" t="e">
        <f>#REF!-AF196</f>
        <v>#REF!</v>
      </c>
      <c r="AH196" s="68" t="e">
        <f>AG196/#REF!</f>
        <v>#REF!</v>
      </c>
      <c r="AI196" s="38" t="e">
        <f>#REF!-#REF!</f>
        <v>#REF!</v>
      </c>
      <c r="AJ196" s="68" t="e">
        <f>AI196/#REF!</f>
        <v>#REF!</v>
      </c>
      <c r="AK196" s="38" t="e">
        <f>#REF!-#REF!</f>
        <v>#REF!</v>
      </c>
      <c r="AL196" s="76" t="e">
        <f>AK196/#REF!</f>
        <v>#REF!</v>
      </c>
    </row>
    <row r="197" spans="1:38" s="39" customFormat="1" ht="12.75">
      <c r="A197" s="15" t="s">
        <v>488</v>
      </c>
      <c r="B197" s="15" t="s">
        <v>489</v>
      </c>
      <c r="C197" s="32">
        <v>1046</v>
      </c>
      <c r="D197" s="44">
        <v>1260878</v>
      </c>
      <c r="E197" s="34">
        <v>114700</v>
      </c>
      <c r="F197" s="17">
        <f>D197/E197*C197</f>
        <v>11498.503818657367</v>
      </c>
      <c r="G197" s="18">
        <f>F197/$F$499</f>
        <v>0.0007035182673577041</v>
      </c>
      <c r="H197" s="19">
        <f>$B$509*G197</f>
        <v>65834.34208660803</v>
      </c>
      <c r="I197" s="20">
        <f>D197/E197</f>
        <v>10.99283347863993</v>
      </c>
      <c r="J197" s="20">
        <f>(I197-10)*C197</f>
        <v>1038.5038186573672</v>
      </c>
      <c r="K197" s="20">
        <f>IF(J197&gt;0,J197,0)</f>
        <v>1038.5038186573672</v>
      </c>
      <c r="L197" s="20">
        <f>K197/$K$499</f>
        <v>0.0002759160835751593</v>
      </c>
      <c r="M197" s="21">
        <f>$F$509*L197</f>
        <v>5108.2807241273185</v>
      </c>
      <c r="N197" s="21">
        <f t="shared" si="2"/>
        <v>70942.62281073534</v>
      </c>
      <c r="O197" s="21">
        <v>99139.04</v>
      </c>
      <c r="AD197" s="38" t="e">
        <f>#REF!-O197</f>
        <v>#REF!</v>
      </c>
      <c r="AE197" s="68" t="e">
        <f>AD197/#REF!</f>
        <v>#REF!</v>
      </c>
      <c r="AF197" s="69">
        <v>327030.9329158757</v>
      </c>
      <c r="AG197" s="70" t="e">
        <f>#REF!-AF197</f>
        <v>#REF!</v>
      </c>
      <c r="AH197" s="68" t="e">
        <f>AG197/#REF!</f>
        <v>#REF!</v>
      </c>
      <c r="AI197" s="38" t="e">
        <f>#REF!-#REF!</f>
        <v>#REF!</v>
      </c>
      <c r="AJ197" s="68" t="e">
        <f>AI197/#REF!</f>
        <v>#REF!</v>
      </c>
      <c r="AK197" s="38" t="e">
        <f>#REF!-#REF!</f>
        <v>#REF!</v>
      </c>
      <c r="AL197" s="76" t="e">
        <f>AK197/#REF!</f>
        <v>#REF!</v>
      </c>
    </row>
    <row r="198" spans="1:38" s="39" customFormat="1" ht="12.75">
      <c r="A198" s="15" t="s">
        <v>739</v>
      </c>
      <c r="B198" s="15" t="s">
        <v>740</v>
      </c>
      <c r="C198" s="32">
        <v>1873</v>
      </c>
      <c r="D198" s="44">
        <v>1555657.4</v>
      </c>
      <c r="E198" s="34">
        <v>131700</v>
      </c>
      <c r="F198" s="17">
        <f>D198/E198*C198</f>
        <v>22124.117769172357</v>
      </c>
      <c r="G198" s="18">
        <f>F198/$F$499</f>
        <v>0.0013536301109480658</v>
      </c>
      <c r="H198" s="19">
        <f>$B$509*G198</f>
        <v>126670.97915963198</v>
      </c>
      <c r="I198" s="20">
        <f>D198/E198</f>
        <v>11.812129081245253</v>
      </c>
      <c r="J198" s="20">
        <f>(I198-10)*C198</f>
        <v>3394.1177691723587</v>
      </c>
      <c r="K198" s="20">
        <f>IF(J198&gt;0,J198,0)</f>
        <v>3394.1177691723587</v>
      </c>
      <c r="L198" s="20">
        <f>K198/$K$499</f>
        <v>0.0009017700900451574</v>
      </c>
      <c r="M198" s="21">
        <f>$F$509*L198</f>
        <v>16695.274551899867</v>
      </c>
      <c r="N198" s="21">
        <f t="shared" si="2"/>
        <v>143366.25371153184</v>
      </c>
      <c r="O198" s="21">
        <v>141107.09</v>
      </c>
      <c r="AD198" s="38" t="e">
        <f>#REF!-O198</f>
        <v>#REF!</v>
      </c>
      <c r="AE198" s="68" t="e">
        <f>AD198/#REF!</f>
        <v>#REF!</v>
      </c>
      <c r="AF198" s="69">
        <v>290860.7253517207</v>
      </c>
      <c r="AG198" s="70" t="e">
        <f>#REF!-AF198</f>
        <v>#REF!</v>
      </c>
      <c r="AH198" s="68" t="e">
        <f>AG198/#REF!</f>
        <v>#REF!</v>
      </c>
      <c r="AI198" s="38" t="e">
        <f>#REF!-#REF!</f>
        <v>#REF!</v>
      </c>
      <c r="AJ198" s="68" t="e">
        <f>AI198/#REF!</f>
        <v>#REF!</v>
      </c>
      <c r="AK198" s="38" t="e">
        <f>#REF!-#REF!</f>
        <v>#REF!</v>
      </c>
      <c r="AL198" s="76" t="e">
        <f>AK198/#REF!</f>
        <v>#REF!</v>
      </c>
    </row>
    <row r="199" spans="1:38" s="39" customFormat="1" ht="12.75">
      <c r="A199" s="15" t="s">
        <v>78</v>
      </c>
      <c r="B199" s="15" t="s">
        <v>79</v>
      </c>
      <c r="C199" s="32">
        <v>122</v>
      </c>
      <c r="D199" s="44">
        <v>127632.35</v>
      </c>
      <c r="E199" s="34">
        <v>8550</v>
      </c>
      <c r="F199" s="17">
        <f>D199/E199*C199</f>
        <v>1821.1867485380117</v>
      </c>
      <c r="G199" s="18">
        <f>F199/$F$499</f>
        <v>0.00011142650957660659</v>
      </c>
      <c r="H199" s="19">
        <f>$B$509*G199</f>
        <v>10427.150636094555</v>
      </c>
      <c r="I199" s="20">
        <f>D199/E199</f>
        <v>14.927760233918129</v>
      </c>
      <c r="J199" s="20">
        <f>(I199-10)*C199</f>
        <v>601.1867485380117</v>
      </c>
      <c r="K199" s="20">
        <f>IF(J199&gt;0,J199,0)</f>
        <v>601.1867485380117</v>
      </c>
      <c r="L199" s="20">
        <f>K199/$K$499</f>
        <v>0.00015972699394437183</v>
      </c>
      <c r="M199" s="21">
        <f>$F$509*L199</f>
        <v>2957.1684032206003</v>
      </c>
      <c r="N199" s="21">
        <f t="shared" si="2"/>
        <v>13384.319039315156</v>
      </c>
      <c r="O199" s="21">
        <v>18428.45</v>
      </c>
      <c r="AD199" s="38" t="e">
        <f>#REF!-O199</f>
        <v>#REF!</v>
      </c>
      <c r="AE199" s="68" t="e">
        <f>AD199/#REF!</f>
        <v>#REF!</v>
      </c>
      <c r="AF199" s="69">
        <v>198194.06017401008</v>
      </c>
      <c r="AG199" s="70" t="e">
        <f>#REF!-AF199</f>
        <v>#REF!</v>
      </c>
      <c r="AH199" s="68" t="e">
        <f>AG199/#REF!</f>
        <v>#REF!</v>
      </c>
      <c r="AI199" s="38" t="e">
        <f>#REF!-#REF!</f>
        <v>#REF!</v>
      </c>
      <c r="AJ199" s="68" t="e">
        <f>AI199/#REF!</f>
        <v>#REF!</v>
      </c>
      <c r="AK199" s="38" t="e">
        <f>#REF!-#REF!</f>
        <v>#REF!</v>
      </c>
      <c r="AL199" s="76" t="e">
        <f>AK199/#REF!</f>
        <v>#REF!</v>
      </c>
    </row>
    <row r="200" spans="1:38" s="39" customFormat="1" ht="12.75">
      <c r="A200" s="15" t="s">
        <v>490</v>
      </c>
      <c r="B200" s="15" t="s">
        <v>491</v>
      </c>
      <c r="C200" s="32">
        <v>1122</v>
      </c>
      <c r="D200" s="44">
        <v>924474</v>
      </c>
      <c r="E200" s="34">
        <v>84050</v>
      </c>
      <c r="F200" s="17">
        <f>D200/E200*C200</f>
        <v>12340.9854610351</v>
      </c>
      <c r="G200" s="18">
        <f>F200/$F$499</f>
        <v>0.0007550642106102987</v>
      </c>
      <c r="H200" s="19">
        <f>$B$509*G200</f>
        <v>70657.9457067579</v>
      </c>
      <c r="I200" s="20">
        <f>D200/E200</f>
        <v>10.999095776323617</v>
      </c>
      <c r="J200" s="20">
        <f>(I200-10)*C200</f>
        <v>1120.9854610350988</v>
      </c>
      <c r="K200" s="20">
        <f>IF(J200&gt;0,J200,0)</f>
        <v>1120.9854610350988</v>
      </c>
      <c r="L200" s="20">
        <f>K200/$K$499</f>
        <v>0.0002978303137617496</v>
      </c>
      <c r="M200" s="21">
        <f>$F$509*L200</f>
        <v>5513.998427117818</v>
      </c>
      <c r="N200" s="21">
        <f t="shared" si="2"/>
        <v>76171.94413387572</v>
      </c>
      <c r="O200" s="21">
        <v>90781.91</v>
      </c>
      <c r="AD200" s="38" t="e">
        <f>#REF!-O200</f>
        <v>#REF!</v>
      </c>
      <c r="AE200" s="68" t="e">
        <f>AD200/#REF!</f>
        <v>#REF!</v>
      </c>
      <c r="AF200" s="69">
        <v>356658.16206412856</v>
      </c>
      <c r="AG200" s="70" t="e">
        <f>#REF!-AF200</f>
        <v>#REF!</v>
      </c>
      <c r="AH200" s="68" t="e">
        <f>AG200/#REF!</f>
        <v>#REF!</v>
      </c>
      <c r="AI200" s="38" t="e">
        <f>#REF!-#REF!</f>
        <v>#REF!</v>
      </c>
      <c r="AJ200" s="68" t="e">
        <f>AI200/#REF!</f>
        <v>#REF!</v>
      </c>
      <c r="AK200" s="38" t="e">
        <f>#REF!-#REF!</f>
        <v>#REF!</v>
      </c>
      <c r="AL200" s="76" t="e">
        <f>AK200/#REF!</f>
        <v>#REF!</v>
      </c>
    </row>
    <row r="201" spans="1:38" s="39" customFormat="1" ht="12.75">
      <c r="A201" s="15" t="s">
        <v>587</v>
      </c>
      <c r="B201" s="15" t="s">
        <v>588</v>
      </c>
      <c r="C201" s="32">
        <v>4923</v>
      </c>
      <c r="D201" s="44">
        <v>4265430</v>
      </c>
      <c r="E201" s="34">
        <v>426850</v>
      </c>
      <c r="F201" s="17">
        <f>D201/E201*C201</f>
        <v>49194.59269064075</v>
      </c>
      <c r="G201" s="18">
        <f>F201/$F$499</f>
        <v>0.003009895475003524</v>
      </c>
      <c r="H201" s="19">
        <f>$B$509*G201</f>
        <v>281662.17927865667</v>
      </c>
      <c r="I201" s="20">
        <f>D201/E201</f>
        <v>9.992807777907931</v>
      </c>
      <c r="J201" s="20">
        <f>(I201-10)*C201</f>
        <v>-35.407309359255905</v>
      </c>
      <c r="K201" s="20">
        <f>IF(J201&gt;0,J201,0)</f>
        <v>0</v>
      </c>
      <c r="L201" s="20">
        <f>K201/$K$499</f>
        <v>0</v>
      </c>
      <c r="M201" s="21">
        <f>$F$509*L201</f>
        <v>0</v>
      </c>
      <c r="N201" s="21">
        <f t="shared" si="2"/>
        <v>281662.17927865667</v>
      </c>
      <c r="O201" s="21">
        <v>442552.46</v>
      </c>
      <c r="AD201" s="38" t="e">
        <f>#REF!-O201</f>
        <v>#REF!</v>
      </c>
      <c r="AE201" s="68" t="e">
        <f>AD201/#REF!</f>
        <v>#REF!</v>
      </c>
      <c r="AF201" s="69">
        <v>96429.60107550368</v>
      </c>
      <c r="AG201" s="70" t="e">
        <f>#REF!-AF201</f>
        <v>#REF!</v>
      </c>
      <c r="AH201" s="68" t="e">
        <f>AG201/#REF!</f>
        <v>#REF!</v>
      </c>
      <c r="AI201" s="38" t="e">
        <f>#REF!-#REF!</f>
        <v>#REF!</v>
      </c>
      <c r="AJ201" s="68" t="e">
        <f>AI201/#REF!</f>
        <v>#REF!</v>
      </c>
      <c r="AK201" s="38" t="e">
        <f>#REF!-#REF!</f>
        <v>#REF!</v>
      </c>
      <c r="AL201" s="76" t="e">
        <f>AK201/#REF!</f>
        <v>#REF!</v>
      </c>
    </row>
    <row r="202" spans="1:38" s="39" customFormat="1" ht="12.75">
      <c r="A202" s="15" t="s">
        <v>80</v>
      </c>
      <c r="B202" s="15" t="s">
        <v>81</v>
      </c>
      <c r="C202" s="32">
        <v>63</v>
      </c>
      <c r="D202" s="44">
        <v>88057.36</v>
      </c>
      <c r="E202" s="34">
        <v>7900</v>
      </c>
      <c r="F202" s="17">
        <f>D202/E202*C202</f>
        <v>702.2295797468355</v>
      </c>
      <c r="G202" s="18">
        <f>F202/$F$499</f>
        <v>4.296483655805824E-05</v>
      </c>
      <c r="H202" s="19">
        <f>$B$509*G202</f>
        <v>4020.5946013058187</v>
      </c>
      <c r="I202" s="20">
        <f>D202/E202</f>
        <v>11.146501265822785</v>
      </c>
      <c r="J202" s="20">
        <f>(I202-10)*C202</f>
        <v>72.22957974683544</v>
      </c>
      <c r="K202" s="20">
        <f>IF(J202&gt;0,J202,0)</f>
        <v>72.22957974683544</v>
      </c>
      <c r="L202" s="20">
        <f>K202/$K$499</f>
        <v>1.9190399114557075E-05</v>
      </c>
      <c r="M202" s="21">
        <f>$F$509*L202</f>
        <v>355.28898719852475</v>
      </c>
      <c r="N202" s="21">
        <f t="shared" si="2"/>
        <v>4375.883588504344</v>
      </c>
      <c r="O202" s="21">
        <v>3927.54</v>
      </c>
      <c r="AD202" s="38" t="e">
        <f>#REF!-O202</f>
        <v>#REF!</v>
      </c>
      <c r="AE202" s="68" t="e">
        <f>AD202/#REF!</f>
        <v>#REF!</v>
      </c>
      <c r="AF202" s="69">
        <v>553272.6557346238</v>
      </c>
      <c r="AG202" s="70" t="e">
        <f>#REF!-AF202</f>
        <v>#REF!</v>
      </c>
      <c r="AH202" s="68" t="e">
        <f>AG202/#REF!</f>
        <v>#REF!</v>
      </c>
      <c r="AI202" s="38" t="e">
        <f>#REF!-#REF!</f>
        <v>#REF!</v>
      </c>
      <c r="AJ202" s="68" t="e">
        <f>AI202/#REF!</f>
        <v>#REF!</v>
      </c>
      <c r="AK202" s="38" t="e">
        <f>#REF!-#REF!</f>
        <v>#REF!</v>
      </c>
      <c r="AL202" s="76" t="e">
        <f>AK202/#REF!</f>
        <v>#REF!</v>
      </c>
    </row>
    <row r="203" spans="1:38" s="39" customFormat="1" ht="12.75">
      <c r="A203" s="15" t="s">
        <v>741</v>
      </c>
      <c r="B203" s="15" t="s">
        <v>742</v>
      </c>
      <c r="C203" s="32">
        <v>50</v>
      </c>
      <c r="D203" s="44">
        <v>156780</v>
      </c>
      <c r="E203" s="34">
        <v>8450</v>
      </c>
      <c r="F203" s="17">
        <f>D203/E203*C203</f>
        <v>927.6923076923077</v>
      </c>
      <c r="G203" s="18">
        <f>F203/$F$499</f>
        <v>5.6759426725569366E-05</v>
      </c>
      <c r="H203" s="19">
        <f>$B$509*G203</f>
        <v>5311.474753492022</v>
      </c>
      <c r="I203" s="20">
        <f>D203/E203</f>
        <v>18.553846153846155</v>
      </c>
      <c r="J203" s="20">
        <f>(I203-10)*C203</f>
        <v>427.6923076923078</v>
      </c>
      <c r="K203" s="20">
        <f>IF(J203&gt;0,J203,0)</f>
        <v>427.6923076923078</v>
      </c>
      <c r="L203" s="20">
        <f>K203/$K$499</f>
        <v>0.00011363192353615945</v>
      </c>
      <c r="M203" s="21">
        <f>$F$509*L203</f>
        <v>2103.769222598272</v>
      </c>
      <c r="N203" s="21">
        <f t="shared" si="2"/>
        <v>7415.2439760902935</v>
      </c>
      <c r="O203" s="21">
        <v>3179.22</v>
      </c>
      <c r="AD203" s="38" t="e">
        <f>#REF!-O203</f>
        <v>#REF!</v>
      </c>
      <c r="AE203" s="68" t="e">
        <f>AD203/#REF!</f>
        <v>#REF!</v>
      </c>
      <c r="AF203" s="69">
        <v>159854.77241469116</v>
      </c>
      <c r="AG203" s="70" t="e">
        <f>#REF!-AF203</f>
        <v>#REF!</v>
      </c>
      <c r="AH203" s="68" t="e">
        <f>AG203/#REF!</f>
        <v>#REF!</v>
      </c>
      <c r="AI203" s="38" t="e">
        <f>#REF!-#REF!</f>
        <v>#REF!</v>
      </c>
      <c r="AJ203" s="68" t="e">
        <f>AI203/#REF!</f>
        <v>#REF!</v>
      </c>
      <c r="AK203" s="38" t="e">
        <f>#REF!-#REF!</f>
        <v>#REF!</v>
      </c>
      <c r="AL203" s="76" t="e">
        <f>AK203/#REF!</f>
        <v>#REF!</v>
      </c>
    </row>
    <row r="204" spans="1:38" s="39" customFormat="1" ht="12.75">
      <c r="A204" s="15" t="s">
        <v>492</v>
      </c>
      <c r="B204" s="15" t="s">
        <v>493</v>
      </c>
      <c r="C204" s="32">
        <v>1564</v>
      </c>
      <c r="D204" s="44">
        <v>1655428.18</v>
      </c>
      <c r="E204" s="34">
        <v>158850</v>
      </c>
      <c r="F204" s="17">
        <f>D204/E204*C204</f>
        <v>16298.959228958138</v>
      </c>
      <c r="G204" s="18">
        <f>F204/$F$499</f>
        <v>0.000997226746829867</v>
      </c>
      <c r="H204" s="19">
        <f>$B$509*G204</f>
        <v>93319.20695576204</v>
      </c>
      <c r="I204" s="20">
        <f>D204/E204</f>
        <v>10.421329430280139</v>
      </c>
      <c r="J204" s="20">
        <f>(I204-10)*C204</f>
        <v>658.9592289581369</v>
      </c>
      <c r="K204" s="20">
        <f>IF(J204&gt;0,J204,0)</f>
        <v>658.9592289581369</v>
      </c>
      <c r="L204" s="20">
        <f>K204/$K$499</f>
        <v>0.00017507634196752312</v>
      </c>
      <c r="M204" s="21">
        <f>$F$509*L204</f>
        <v>3241.344583233778</v>
      </c>
      <c r="N204" s="21">
        <f aca="true" t="shared" si="3" ref="N204:N267">H204+M204</f>
        <v>96560.55153899582</v>
      </c>
      <c r="O204" s="21">
        <v>103236.41</v>
      </c>
      <c r="AD204" s="38" t="e">
        <f>#REF!-O204</f>
        <v>#REF!</v>
      </c>
      <c r="AE204" s="68" t="e">
        <f>AD204/#REF!</f>
        <v>#REF!</v>
      </c>
      <c r="AF204" s="69">
        <v>160898.54154104824</v>
      </c>
      <c r="AG204" s="70" t="e">
        <f>#REF!-AF204</f>
        <v>#REF!</v>
      </c>
      <c r="AH204" s="68" t="e">
        <f>AG204/#REF!</f>
        <v>#REF!</v>
      </c>
      <c r="AI204" s="38" t="e">
        <f>#REF!-#REF!</f>
        <v>#REF!</v>
      </c>
      <c r="AJ204" s="68" t="e">
        <f>AI204/#REF!</f>
        <v>#REF!</v>
      </c>
      <c r="AK204" s="38" t="e">
        <f>#REF!-#REF!</f>
        <v>#REF!</v>
      </c>
      <c r="AL204" s="76" t="e">
        <f>AK204/#REF!</f>
        <v>#REF!</v>
      </c>
    </row>
    <row r="205" spans="1:38" s="39" customFormat="1" ht="12.75">
      <c r="A205" s="15" t="s">
        <v>82</v>
      </c>
      <c r="B205" s="15" t="s">
        <v>83</v>
      </c>
      <c r="C205" s="32">
        <v>1231</v>
      </c>
      <c r="D205" s="44">
        <v>606709.03</v>
      </c>
      <c r="E205" s="34">
        <v>50350</v>
      </c>
      <c r="F205" s="17">
        <f>D205/E205*C205</f>
        <v>14833.342918172792</v>
      </c>
      <c r="G205" s="18">
        <f>F205/$F$499</f>
        <v>0.0009075552674934108</v>
      </c>
      <c r="H205" s="19">
        <f>$B$509*G205</f>
        <v>84927.86429991193</v>
      </c>
      <c r="I205" s="20">
        <f>D205/E205</f>
        <v>12.0498317775571</v>
      </c>
      <c r="J205" s="20">
        <f>(I205-10)*C205</f>
        <v>2523.342918172791</v>
      </c>
      <c r="K205" s="20">
        <f>IF(J205&gt;0,J205,0)</f>
        <v>2523.342918172791</v>
      </c>
      <c r="L205" s="20">
        <f>K205/$K$499</f>
        <v>0.0006704172704915755</v>
      </c>
      <c r="M205" s="21">
        <f>$F$509*L205</f>
        <v>12412.033309545313</v>
      </c>
      <c r="N205" s="21">
        <f t="shared" si="3"/>
        <v>97339.89760945724</v>
      </c>
      <c r="O205" s="21">
        <v>131359.93</v>
      </c>
      <c r="AD205" s="38" t="e">
        <f>#REF!-O205</f>
        <v>#REF!</v>
      </c>
      <c r="AE205" s="68" t="e">
        <f>AD205/#REF!</f>
        <v>#REF!</v>
      </c>
      <c r="AF205" s="69">
        <v>255956.23974741274</v>
      </c>
      <c r="AG205" s="70" t="e">
        <f>#REF!-AF205</f>
        <v>#REF!</v>
      </c>
      <c r="AH205" s="68" t="e">
        <f>AG205/#REF!</f>
        <v>#REF!</v>
      </c>
      <c r="AI205" s="38" t="e">
        <f>#REF!-#REF!</f>
        <v>#REF!</v>
      </c>
      <c r="AJ205" s="68" t="e">
        <f>AI205/#REF!</f>
        <v>#REF!</v>
      </c>
      <c r="AK205" s="38" t="e">
        <f>#REF!-#REF!</f>
        <v>#REF!</v>
      </c>
      <c r="AL205" s="76" t="e">
        <f>AK205/#REF!</f>
        <v>#REF!</v>
      </c>
    </row>
    <row r="206" spans="1:38" s="39" customFormat="1" ht="12.75">
      <c r="A206" s="15" t="s">
        <v>589</v>
      </c>
      <c r="B206" s="15" t="s">
        <v>590</v>
      </c>
      <c r="C206" s="32">
        <v>3000</v>
      </c>
      <c r="D206" s="44">
        <v>2850084.2</v>
      </c>
      <c r="E206" s="34">
        <v>268100</v>
      </c>
      <c r="F206" s="17">
        <f>D206/E206*C206</f>
        <v>31892.02760164118</v>
      </c>
      <c r="G206" s="18">
        <f>F206/$F$499</f>
        <v>0.0019512646475296391</v>
      </c>
      <c r="H206" s="19">
        <f>$B$509*G206</f>
        <v>182596.85678020248</v>
      </c>
      <c r="I206" s="20">
        <f>D206/E206</f>
        <v>10.630675867213727</v>
      </c>
      <c r="J206" s="20">
        <f>(I206-10)*C206</f>
        <v>1892.0276016411801</v>
      </c>
      <c r="K206" s="20">
        <f>IF(J206&gt;0,J206,0)</f>
        <v>1892.0276016411801</v>
      </c>
      <c r="L206" s="20">
        <f>K206/$K$499</f>
        <v>0.0005026855332471075</v>
      </c>
      <c r="M206" s="21">
        <f>$F$509*L206</f>
        <v>9306.665948976399</v>
      </c>
      <c r="N206" s="21">
        <f t="shared" si="3"/>
        <v>191903.5227291789</v>
      </c>
      <c r="O206" s="21">
        <v>250792.65</v>
      </c>
      <c r="AD206" s="38" t="e">
        <f>#REF!-O206</f>
        <v>#REF!</v>
      </c>
      <c r="AE206" s="68" t="e">
        <f>AD206/#REF!</f>
        <v>#REF!</v>
      </c>
      <c r="AF206" s="69">
        <v>51306.110346758425</v>
      </c>
      <c r="AG206" s="70" t="e">
        <f>#REF!-AF206</f>
        <v>#REF!</v>
      </c>
      <c r="AH206" s="68" t="e">
        <f>AG206/#REF!</f>
        <v>#REF!</v>
      </c>
      <c r="AI206" s="38" t="e">
        <f>#REF!-#REF!</f>
        <v>#REF!</v>
      </c>
      <c r="AJ206" s="68" t="e">
        <f>AI206/#REF!</f>
        <v>#REF!</v>
      </c>
      <c r="AK206" s="38" t="e">
        <f>#REF!-#REF!</f>
        <v>#REF!</v>
      </c>
      <c r="AL206" s="76" t="e">
        <f>AK206/#REF!</f>
        <v>#REF!</v>
      </c>
    </row>
    <row r="207" spans="1:38" s="39" customFormat="1" ht="12.75">
      <c r="A207" s="15" t="s">
        <v>939</v>
      </c>
      <c r="B207" s="15" t="s">
        <v>940</v>
      </c>
      <c r="C207" s="32">
        <v>4609</v>
      </c>
      <c r="D207" s="44">
        <v>3799190</v>
      </c>
      <c r="E207" s="34">
        <v>430950</v>
      </c>
      <c r="F207" s="17">
        <f>D207/E207*C207</f>
        <v>40632.24668755076</v>
      </c>
      <c r="G207" s="18">
        <f>F207/$F$499</f>
        <v>0.0024860215067367204</v>
      </c>
      <c r="H207" s="19">
        <f>$B$509*G207</f>
        <v>232638.72155568938</v>
      </c>
      <c r="I207" s="20">
        <f>D207/E207</f>
        <v>8.815848706346443</v>
      </c>
      <c r="J207" s="20">
        <f>(I207-10)*C207</f>
        <v>-5457.753312449242</v>
      </c>
      <c r="K207" s="20">
        <f>IF(J207&gt;0,J207,0)</f>
        <v>0</v>
      </c>
      <c r="L207" s="20">
        <f>K207/$K$499</f>
        <v>0</v>
      </c>
      <c r="M207" s="21">
        <f>$F$509*L207</f>
        <v>0</v>
      </c>
      <c r="N207" s="21">
        <f t="shared" si="3"/>
        <v>232638.72155568938</v>
      </c>
      <c r="O207" s="21">
        <v>299780.02</v>
      </c>
      <c r="AD207" s="38" t="e">
        <f>#REF!-O207</f>
        <v>#REF!</v>
      </c>
      <c r="AE207" s="68" t="e">
        <f>AD207/#REF!</f>
        <v>#REF!</v>
      </c>
      <c r="AF207" s="69">
        <v>209614.89393567192</v>
      </c>
      <c r="AG207" s="70" t="e">
        <f>#REF!-AF207</f>
        <v>#REF!</v>
      </c>
      <c r="AH207" s="68" t="e">
        <f>AG207/#REF!</f>
        <v>#REF!</v>
      </c>
      <c r="AI207" s="38" t="e">
        <f>#REF!-#REF!</f>
        <v>#REF!</v>
      </c>
      <c r="AJ207" s="68" t="e">
        <f>AI207/#REF!</f>
        <v>#REF!</v>
      </c>
      <c r="AK207" s="38" t="e">
        <f>#REF!-#REF!</f>
        <v>#REF!</v>
      </c>
      <c r="AL207" s="76" t="e">
        <f>AK207/#REF!</f>
        <v>#REF!</v>
      </c>
    </row>
    <row r="208" spans="1:38" s="39" customFormat="1" ht="12.75">
      <c r="A208" s="15" t="s">
        <v>398</v>
      </c>
      <c r="B208" s="15" t="s">
        <v>399</v>
      </c>
      <c r="C208" s="32">
        <v>1442</v>
      </c>
      <c r="D208" s="44">
        <v>2142221.56</v>
      </c>
      <c r="E208" s="34">
        <v>189150</v>
      </c>
      <c r="F208" s="17">
        <f>D208/E208*C208</f>
        <v>16331.395662278615</v>
      </c>
      <c r="G208" s="18">
        <f>F208/$F$499</f>
        <v>0.0009992113201038142</v>
      </c>
      <c r="H208" s="19">
        <f>$B$509*G208</f>
        <v>93504.92079131557</v>
      </c>
      <c r="I208" s="20">
        <f>D208/E208</f>
        <v>11.325517102828444</v>
      </c>
      <c r="J208" s="20">
        <f>(I208-10)*C208</f>
        <v>1911.3956622786163</v>
      </c>
      <c r="K208" s="20">
        <f>IF(J208&gt;0,J208,0)</f>
        <v>1911.3956622786163</v>
      </c>
      <c r="L208" s="20">
        <f>K208/$K$499</f>
        <v>0.0005078313587525318</v>
      </c>
      <c r="M208" s="21">
        <f>$F$509*L208</f>
        <v>9401.935209464875</v>
      </c>
      <c r="N208" s="21">
        <f t="shared" si="3"/>
        <v>102906.85600078045</v>
      </c>
      <c r="O208" s="21">
        <v>112327.95</v>
      </c>
      <c r="AD208" s="38" t="e">
        <f>#REF!-O208</f>
        <v>#REF!</v>
      </c>
      <c r="AE208" s="68" t="e">
        <f>AD208/#REF!</f>
        <v>#REF!</v>
      </c>
      <c r="AF208" s="69">
        <v>254068.22634833056</v>
      </c>
      <c r="AG208" s="70" t="e">
        <f>#REF!-AF208</f>
        <v>#REF!</v>
      </c>
      <c r="AH208" s="68" t="e">
        <f>AG208/#REF!</f>
        <v>#REF!</v>
      </c>
      <c r="AI208" s="38" t="e">
        <f>#REF!-#REF!</f>
        <v>#REF!</v>
      </c>
      <c r="AJ208" s="68" t="e">
        <f>AI208/#REF!</f>
        <v>#REF!</v>
      </c>
      <c r="AK208" s="38" t="e">
        <f>#REF!-#REF!</f>
        <v>#REF!</v>
      </c>
      <c r="AL208" s="76" t="e">
        <f>AK208/#REF!</f>
        <v>#REF!</v>
      </c>
    </row>
    <row r="209" spans="1:38" s="39" customFormat="1" ht="12.75">
      <c r="A209" s="15" t="s">
        <v>84</v>
      </c>
      <c r="B209" s="15" t="s">
        <v>85</v>
      </c>
      <c r="C209" s="32">
        <v>6274</v>
      </c>
      <c r="D209" s="44">
        <v>4336441.38</v>
      </c>
      <c r="E209" s="34">
        <v>259200</v>
      </c>
      <c r="F209" s="17">
        <f>D209/E209*C209</f>
        <v>104964.63432916666</v>
      </c>
      <c r="G209" s="18">
        <f>F209/$F$499</f>
        <v>0.006422099678505201</v>
      </c>
      <c r="H209" s="19">
        <f>$B$509*G209</f>
        <v>600971.8962052718</v>
      </c>
      <c r="I209" s="20">
        <f>D209/E209</f>
        <v>16.730097916666665</v>
      </c>
      <c r="J209" s="20">
        <f>(I209-10)*C209</f>
        <v>42224.634329166656</v>
      </c>
      <c r="K209" s="20">
        <f>IF(J209&gt;0,J209,0)</f>
        <v>42224.634329166656</v>
      </c>
      <c r="L209" s="20">
        <f>K209/$K$499</f>
        <v>0.011218500620979146</v>
      </c>
      <c r="M209" s="21">
        <f>$F$509*L209</f>
        <v>207698.11506891614</v>
      </c>
      <c r="N209" s="21">
        <f t="shared" si="3"/>
        <v>808670.011274188</v>
      </c>
      <c r="O209" s="21">
        <v>1051429.91</v>
      </c>
      <c r="AD209" s="38" t="e">
        <f>#REF!-O209</f>
        <v>#REF!</v>
      </c>
      <c r="AE209" s="68" t="e">
        <f>AD209/#REF!</f>
        <v>#REF!</v>
      </c>
      <c r="AF209" s="69">
        <v>55565.725020119855</v>
      </c>
      <c r="AG209" s="70" t="e">
        <f>#REF!-AF209</f>
        <v>#REF!</v>
      </c>
      <c r="AH209" s="68" t="e">
        <f>AG209/#REF!</f>
        <v>#REF!</v>
      </c>
      <c r="AI209" s="38" t="e">
        <f>#REF!-#REF!</f>
        <v>#REF!</v>
      </c>
      <c r="AJ209" s="68" t="e">
        <f>AI209/#REF!</f>
        <v>#REF!</v>
      </c>
      <c r="AK209" s="38" t="e">
        <f>#REF!-#REF!</f>
        <v>#REF!</v>
      </c>
      <c r="AL209" s="76" t="e">
        <f>AK209/#REF!</f>
        <v>#REF!</v>
      </c>
    </row>
    <row r="210" spans="1:38" s="39" customFormat="1" ht="12.75">
      <c r="A210" s="15" t="s">
        <v>591</v>
      </c>
      <c r="B210" s="15" t="s">
        <v>592</v>
      </c>
      <c r="C210" s="32">
        <v>1274</v>
      </c>
      <c r="D210" s="44">
        <v>863564.63</v>
      </c>
      <c r="E210" s="34">
        <v>52750</v>
      </c>
      <c r="F210" s="17">
        <f>D210/E210*C210</f>
        <v>20856.518267677722</v>
      </c>
      <c r="G210" s="18">
        <f>F210/$F$499</f>
        <v>0.0012760739854678095</v>
      </c>
      <c r="H210" s="19">
        <f>$B$509*G210</f>
        <v>119413.37586390546</v>
      </c>
      <c r="I210" s="20">
        <f>D210/E210</f>
        <v>16.37089345971564</v>
      </c>
      <c r="J210" s="20">
        <f>(I210-10)*C210</f>
        <v>8116.518267677724</v>
      </c>
      <c r="K210" s="20">
        <f>IF(J210&gt;0,J210,0)</f>
        <v>8116.518267677724</v>
      </c>
      <c r="L210" s="20">
        <f>K210/$K$499</f>
        <v>0.002156446507417941</v>
      </c>
      <c r="M210" s="21">
        <f>$F$509*L210</f>
        <v>39924.21892815853</v>
      </c>
      <c r="N210" s="21">
        <f t="shared" si="3"/>
        <v>159337.594792064</v>
      </c>
      <c r="O210" s="21">
        <v>204181.25</v>
      </c>
      <c r="AD210" s="38" t="e">
        <f>#REF!-O210</f>
        <v>#REF!</v>
      </c>
      <c r="AE210" s="68" t="e">
        <f>AD210/#REF!</f>
        <v>#REF!</v>
      </c>
      <c r="AF210" s="69">
        <v>2601266.9101770446</v>
      </c>
      <c r="AG210" s="70" t="e">
        <f>#REF!-AF210</f>
        <v>#REF!</v>
      </c>
      <c r="AH210" s="68" t="e">
        <f>AG210/#REF!</f>
        <v>#REF!</v>
      </c>
      <c r="AI210" s="38" t="e">
        <f>#REF!-#REF!</f>
        <v>#REF!</v>
      </c>
      <c r="AJ210" s="68" t="e">
        <f>AI210/#REF!</f>
        <v>#REF!</v>
      </c>
      <c r="AK210" s="38" t="e">
        <f>#REF!-#REF!</f>
        <v>#REF!</v>
      </c>
      <c r="AL210" s="76" t="e">
        <f>AK210/#REF!</f>
        <v>#REF!</v>
      </c>
    </row>
    <row r="211" spans="1:38" s="39" customFormat="1" ht="12.75">
      <c r="A211" s="15" t="s">
        <v>593</v>
      </c>
      <c r="B211" s="15" t="s">
        <v>594</v>
      </c>
      <c r="C211" s="32">
        <v>1476</v>
      </c>
      <c r="D211" s="44">
        <v>793686.19</v>
      </c>
      <c r="E211" s="34">
        <v>89650</v>
      </c>
      <c r="F211" s="17">
        <f>D211/E211*C211</f>
        <v>13067.2706797546</v>
      </c>
      <c r="G211" s="18">
        <f>F211/$F$499</f>
        <v>0.0007995008544327744</v>
      </c>
      <c r="H211" s="19">
        <f>$B$509*G211</f>
        <v>74816.27015450416</v>
      </c>
      <c r="I211" s="20">
        <f>D211/E211</f>
        <v>8.853164417177913</v>
      </c>
      <c r="J211" s="20">
        <f>(I211-10)*C211</f>
        <v>-1692.7293202454002</v>
      </c>
      <c r="K211" s="20">
        <f>IF(J211&gt;0,J211,0)</f>
        <v>0</v>
      </c>
      <c r="L211" s="20">
        <f>K211/$K$499</f>
        <v>0</v>
      </c>
      <c r="M211" s="21">
        <f>$F$509*L211</f>
        <v>0</v>
      </c>
      <c r="N211" s="21">
        <f t="shared" si="3"/>
        <v>74816.27015450416</v>
      </c>
      <c r="O211" s="21">
        <v>81160.91</v>
      </c>
      <c r="AD211" s="38" t="e">
        <f>#REF!-O211</f>
        <v>#REF!</v>
      </c>
      <c r="AE211" s="68" t="e">
        <f>AD211/#REF!</f>
        <v>#REF!</v>
      </c>
      <c r="AF211" s="69">
        <v>94955.80304350225</v>
      </c>
      <c r="AG211" s="70" t="e">
        <f>#REF!-AF211</f>
        <v>#REF!</v>
      </c>
      <c r="AH211" s="68" t="e">
        <f>AG211/#REF!</f>
        <v>#REF!</v>
      </c>
      <c r="AI211" s="38" t="e">
        <f>#REF!-#REF!</f>
        <v>#REF!</v>
      </c>
      <c r="AJ211" s="68" t="e">
        <f>AI211/#REF!</f>
        <v>#REF!</v>
      </c>
      <c r="AK211" s="38" t="e">
        <f>#REF!-#REF!</f>
        <v>#REF!</v>
      </c>
      <c r="AL211" s="76" t="e">
        <f>AK211/#REF!</f>
        <v>#REF!</v>
      </c>
    </row>
    <row r="212" spans="1:38" s="39" customFormat="1" ht="12.75">
      <c r="A212" s="15" t="s">
        <v>920</v>
      </c>
      <c r="B212" s="15" t="s">
        <v>1007</v>
      </c>
      <c r="C212" s="32">
        <v>687</v>
      </c>
      <c r="D212" s="44">
        <v>31724</v>
      </c>
      <c r="E212" s="16">
        <v>2800</v>
      </c>
      <c r="F212" s="17">
        <f>D212/E212*C212</f>
        <v>7783.71</v>
      </c>
      <c r="G212" s="18">
        <f>F212/$F$499</f>
        <v>0.00047623432223673797</v>
      </c>
      <c r="H212" s="19">
        <f>$B$509*G212</f>
        <v>44565.40041422421</v>
      </c>
      <c r="I212" s="20">
        <f>D212/E212</f>
        <v>11.33</v>
      </c>
      <c r="J212" s="20">
        <f>(I212-10)*C212</f>
        <v>913.71</v>
      </c>
      <c r="K212" s="20">
        <f>IF(J212&gt;0,J212,0)</f>
        <v>913.71</v>
      </c>
      <c r="L212" s="20">
        <f>K212/$K$499</f>
        <v>0.0002427600940836178</v>
      </c>
      <c r="M212" s="21">
        <f>$F$509*L212</f>
        <v>4494.43429729199</v>
      </c>
      <c r="N212" s="21">
        <f t="shared" si="3"/>
        <v>49059.8347115162</v>
      </c>
      <c r="O212" s="21">
        <v>54164.91</v>
      </c>
      <c r="AD212" s="38" t="e">
        <f>#REF!-O212</f>
        <v>#REF!</v>
      </c>
      <c r="AE212" s="68" t="e">
        <f>AD212/#REF!</f>
        <v>#REF!</v>
      </c>
      <c r="AF212" s="69">
        <v>149112.1888221645</v>
      </c>
      <c r="AG212" s="70" t="e">
        <f>#REF!-AF212</f>
        <v>#REF!</v>
      </c>
      <c r="AH212" s="68" t="e">
        <f>AG212/#REF!</f>
        <v>#REF!</v>
      </c>
      <c r="AI212" s="38" t="e">
        <f>#REF!-#REF!</f>
        <v>#REF!</v>
      </c>
      <c r="AJ212" s="68" t="e">
        <f>AI212/#REF!</f>
        <v>#REF!</v>
      </c>
      <c r="AK212" s="38" t="e">
        <f>#REF!-#REF!</f>
        <v>#REF!</v>
      </c>
      <c r="AL212" s="76" t="e">
        <f>AK212/#REF!</f>
        <v>#REF!</v>
      </c>
    </row>
    <row r="213" spans="1:38" s="39" customFormat="1" ht="12.75">
      <c r="A213" s="15" t="s">
        <v>234</v>
      </c>
      <c r="B213" s="15" t="s">
        <v>235</v>
      </c>
      <c r="C213" s="32">
        <v>805</v>
      </c>
      <c r="D213" s="44">
        <v>869841.65</v>
      </c>
      <c r="E213" s="34">
        <v>80550</v>
      </c>
      <c r="F213" s="17">
        <f>D213/E213*C213</f>
        <v>8693.017110490378</v>
      </c>
      <c r="G213" s="18">
        <f>F213/$F$499</f>
        <v>0.0005318688789544769</v>
      </c>
      <c r="H213" s="19">
        <f>$B$509*G213</f>
        <v>49771.6112672114</v>
      </c>
      <c r="I213" s="20">
        <f>D213/E213</f>
        <v>10.798779019242707</v>
      </c>
      <c r="J213" s="20">
        <f>(I213-10)*C213</f>
        <v>643.0171104903789</v>
      </c>
      <c r="K213" s="20">
        <f>IF(J213&gt;0,J213,0)</f>
        <v>643.0171104903789</v>
      </c>
      <c r="L213" s="20">
        <f>K213/$K$499</f>
        <v>0.00017084074185465896</v>
      </c>
      <c r="M213" s="21">
        <f>$F$509*L213</f>
        <v>3162.927137859443</v>
      </c>
      <c r="N213" s="21">
        <f t="shared" si="3"/>
        <v>52934.538405070845</v>
      </c>
      <c r="O213" s="21">
        <v>67007.16</v>
      </c>
      <c r="AD213" s="38" t="e">
        <f>#REF!-O213</f>
        <v>#REF!</v>
      </c>
      <c r="AE213" s="68" t="e">
        <f>AD213/#REF!</f>
        <v>#REF!</v>
      </c>
      <c r="AF213" s="69">
        <v>153349.62554016325</v>
      </c>
      <c r="AG213" s="70" t="e">
        <f>#REF!-AF213</f>
        <v>#REF!</v>
      </c>
      <c r="AH213" s="68" t="e">
        <f>AG213/#REF!</f>
        <v>#REF!</v>
      </c>
      <c r="AI213" s="38" t="e">
        <f>#REF!-#REF!</f>
        <v>#REF!</v>
      </c>
      <c r="AJ213" s="68" t="e">
        <f>AI213/#REF!</f>
        <v>#REF!</v>
      </c>
      <c r="AK213" s="38" t="e">
        <f>#REF!-#REF!</f>
        <v>#REF!</v>
      </c>
      <c r="AL213" s="76" t="e">
        <f>AK213/#REF!</f>
        <v>#REF!</v>
      </c>
    </row>
    <row r="214" spans="1:38" s="39" customFormat="1" ht="12.75">
      <c r="A214" s="15" t="s">
        <v>86</v>
      </c>
      <c r="B214" s="15" t="s">
        <v>87</v>
      </c>
      <c r="C214" s="32">
        <v>749</v>
      </c>
      <c r="D214" s="44">
        <v>1047787.43</v>
      </c>
      <c r="E214" s="34">
        <v>72150</v>
      </c>
      <c r="F214" s="17">
        <f>D214/E214*C214</f>
        <v>10877.23887830908</v>
      </c>
      <c r="G214" s="18">
        <f>F214/$F$499</f>
        <v>0.0006655071277088459</v>
      </c>
      <c r="H214" s="19">
        <f>$B$509*G214</f>
        <v>62277.30812337705</v>
      </c>
      <c r="I214" s="20">
        <f>D214/E214</f>
        <v>14.522348302148304</v>
      </c>
      <c r="J214" s="20">
        <f>(I214-10)*C214</f>
        <v>3387.2388783090796</v>
      </c>
      <c r="K214" s="20">
        <f>IF(J214&gt;0,J214,0)</f>
        <v>3387.2388783090796</v>
      </c>
      <c r="L214" s="20">
        <f>K214/$K$499</f>
        <v>0.000899942464000613</v>
      </c>
      <c r="M214" s="21">
        <f>$F$509*L214</f>
        <v>16661.43807968959</v>
      </c>
      <c r="N214" s="21">
        <f t="shared" si="3"/>
        <v>78938.74620306664</v>
      </c>
      <c r="O214" s="21">
        <v>89426.08</v>
      </c>
      <c r="AD214" s="38" t="e">
        <f>#REF!-O214</f>
        <v>#REF!</v>
      </c>
      <c r="AE214" s="68" t="e">
        <f>AD214/#REF!</f>
        <v>#REF!</v>
      </c>
      <c r="AF214" s="69">
        <v>1050866.6470829716</v>
      </c>
      <c r="AG214" s="70" t="e">
        <f>#REF!-AF214</f>
        <v>#REF!</v>
      </c>
      <c r="AH214" s="68" t="e">
        <f>AG214/#REF!</f>
        <v>#REF!</v>
      </c>
      <c r="AI214" s="38" t="e">
        <f>#REF!-#REF!</f>
        <v>#REF!</v>
      </c>
      <c r="AJ214" s="68" t="e">
        <f>AI214/#REF!</f>
        <v>#REF!</v>
      </c>
      <c r="AK214" s="38" t="e">
        <f>#REF!-#REF!</f>
        <v>#REF!</v>
      </c>
      <c r="AL214" s="76" t="e">
        <f>AK214/#REF!</f>
        <v>#REF!</v>
      </c>
    </row>
    <row r="215" spans="1:38" s="39" customFormat="1" ht="12.75">
      <c r="A215" s="15" t="s">
        <v>400</v>
      </c>
      <c r="B215" s="15" t="s">
        <v>401</v>
      </c>
      <c r="C215" s="32">
        <v>77</v>
      </c>
      <c r="D215" s="44">
        <v>476539</v>
      </c>
      <c r="E215" s="34">
        <v>81500</v>
      </c>
      <c r="F215" s="17">
        <f>D215/E215*C215</f>
        <v>450.2270306748466</v>
      </c>
      <c r="G215" s="18">
        <f>F215/$F$499</f>
        <v>2.754644826260159E-05</v>
      </c>
      <c r="H215" s="19">
        <f>$B$509*G215</f>
        <v>2577.7614915421755</v>
      </c>
      <c r="I215" s="20">
        <f>D215/E215</f>
        <v>5.847104294478528</v>
      </c>
      <c r="J215" s="20">
        <f>(I215-10)*C215</f>
        <v>-319.7729693251534</v>
      </c>
      <c r="K215" s="20">
        <f>IF(J215&gt;0,J215,0)</f>
        <v>0</v>
      </c>
      <c r="L215" s="20">
        <f>K215/$K$499</f>
        <v>0</v>
      </c>
      <c r="M215" s="21">
        <f>$F$509*L215</f>
        <v>0</v>
      </c>
      <c r="N215" s="21">
        <f t="shared" si="3"/>
        <v>2577.7614915421755</v>
      </c>
      <c r="O215" s="21">
        <v>3289.61</v>
      </c>
      <c r="AD215" s="38" t="e">
        <f>#REF!-O215</f>
        <v>#REF!</v>
      </c>
      <c r="AE215" s="68" t="e">
        <f>AD215/#REF!</f>
        <v>#REF!</v>
      </c>
      <c r="AF215" s="69">
        <v>639890.033787172</v>
      </c>
      <c r="AG215" s="70" t="e">
        <f>#REF!-AF215</f>
        <v>#REF!</v>
      </c>
      <c r="AH215" s="68" t="e">
        <f>AG215/#REF!</f>
        <v>#REF!</v>
      </c>
      <c r="AI215" s="38" t="e">
        <f>#REF!-#REF!</f>
        <v>#REF!</v>
      </c>
      <c r="AJ215" s="68" t="e">
        <f>AI215/#REF!</f>
        <v>#REF!</v>
      </c>
      <c r="AK215" s="38" t="e">
        <f>#REF!-#REF!</f>
        <v>#REF!</v>
      </c>
      <c r="AL215" s="76" t="e">
        <f>AK215/#REF!</f>
        <v>#REF!</v>
      </c>
    </row>
    <row r="216" spans="1:38" s="39" customFormat="1" ht="12.75">
      <c r="A216" s="15" t="s">
        <v>791</v>
      </c>
      <c r="B216" s="15" t="s">
        <v>792</v>
      </c>
      <c r="C216" s="32">
        <v>653</v>
      </c>
      <c r="D216" s="44">
        <v>4036847.28</v>
      </c>
      <c r="E216" s="34">
        <v>613650</v>
      </c>
      <c r="F216" s="17">
        <f>D216/E216*C216</f>
        <v>4295.708097188952</v>
      </c>
      <c r="G216" s="18">
        <f>F216/$F$499</f>
        <v>0.00026282629160023275</v>
      </c>
      <c r="H216" s="19">
        <f>$B$509*G216</f>
        <v>24594.94911987353</v>
      </c>
      <c r="I216" s="20">
        <f>D216/E216</f>
        <v>6.578419750672207</v>
      </c>
      <c r="J216" s="20">
        <f>(I216-10)*C216</f>
        <v>-2234.2919028110487</v>
      </c>
      <c r="K216" s="20">
        <f>IF(J216&gt;0,J216,0)</f>
        <v>0</v>
      </c>
      <c r="L216" s="20">
        <f>K216/$K$499</f>
        <v>0</v>
      </c>
      <c r="M216" s="21">
        <f>$F$509*L216</f>
        <v>0</v>
      </c>
      <c r="N216" s="21">
        <f t="shared" si="3"/>
        <v>24594.94911987353</v>
      </c>
      <c r="O216" s="21">
        <v>21510.67</v>
      </c>
      <c r="AD216" s="38" t="e">
        <f>#REF!-O216</f>
        <v>#REF!</v>
      </c>
      <c r="AE216" s="68" t="e">
        <f>AD216/#REF!</f>
        <v>#REF!</v>
      </c>
      <c r="AF216" s="69"/>
      <c r="AG216" s="70" t="e">
        <f>#REF!-AF216</f>
        <v>#REF!</v>
      </c>
      <c r="AH216" s="68" t="e">
        <f>AG216/#REF!</f>
        <v>#REF!</v>
      </c>
      <c r="AI216" s="38" t="e">
        <f>#REF!-#REF!</f>
        <v>#REF!</v>
      </c>
      <c r="AJ216" s="68"/>
      <c r="AK216" s="38" t="e">
        <f>#REF!-#REF!</f>
        <v>#REF!</v>
      </c>
      <c r="AL216" s="76" t="e">
        <f>AK216/#REF!</f>
        <v>#REF!</v>
      </c>
    </row>
    <row r="217" spans="1:38" s="39" customFormat="1" ht="12.75">
      <c r="A217" s="15" t="s">
        <v>743</v>
      </c>
      <c r="B217" s="15" t="s">
        <v>744</v>
      </c>
      <c r="C217" s="32">
        <v>705</v>
      </c>
      <c r="D217" s="44">
        <v>1047158.6</v>
      </c>
      <c r="E217" s="34">
        <v>75550</v>
      </c>
      <c r="F217" s="17">
        <f>D217/E217*C217</f>
        <v>9771.632203838517</v>
      </c>
      <c r="G217" s="18">
        <f>F217/$F$499</f>
        <v>0.0005978622841474975</v>
      </c>
      <c r="H217" s="19">
        <f>$B$509*G217</f>
        <v>55947.18994728628</v>
      </c>
      <c r="I217" s="20">
        <f>D217/E217</f>
        <v>13.860471211118464</v>
      </c>
      <c r="J217" s="20">
        <f>(I217-10)*C217</f>
        <v>2721.632203838517</v>
      </c>
      <c r="K217" s="20">
        <f>IF(J217&gt;0,J217,0)</f>
        <v>2721.632203838517</v>
      </c>
      <c r="L217" s="20">
        <f>K217/$K$499</f>
        <v>0.0007230999878132475</v>
      </c>
      <c r="M217" s="21">
        <f>$F$509*L217</f>
        <v>13387.395477280772</v>
      </c>
      <c r="N217" s="21">
        <f t="shared" si="3"/>
        <v>69334.58542456705</v>
      </c>
      <c r="O217" s="21">
        <v>86853.1</v>
      </c>
      <c r="AD217" s="38" t="e">
        <f>#REF!-O217</f>
        <v>#REF!</v>
      </c>
      <c r="AE217" s="68" t="e">
        <f>AD217/#REF!</f>
        <v>#REF!</v>
      </c>
      <c r="AF217" s="69"/>
      <c r="AG217" s="70" t="e">
        <f>#REF!-AF217</f>
        <v>#REF!</v>
      </c>
      <c r="AH217" s="68" t="e">
        <f>AG217/#REF!</f>
        <v>#REF!</v>
      </c>
      <c r="AI217" s="38" t="e">
        <f>#REF!-#REF!</f>
        <v>#REF!</v>
      </c>
      <c r="AJ217" s="68"/>
      <c r="AK217" s="38" t="e">
        <f>#REF!-#REF!</f>
        <v>#REF!</v>
      </c>
      <c r="AL217" s="76" t="e">
        <f>AK217/#REF!</f>
        <v>#REF!</v>
      </c>
    </row>
    <row r="218" spans="1:38" s="39" customFormat="1" ht="12.75">
      <c r="A218" s="15" t="s">
        <v>793</v>
      </c>
      <c r="B218" s="15" t="s">
        <v>794</v>
      </c>
      <c r="C218" s="32">
        <v>526</v>
      </c>
      <c r="D218" s="44">
        <v>440096.68</v>
      </c>
      <c r="E218" s="34">
        <v>36850</v>
      </c>
      <c r="F218" s="17">
        <f>D218/E218*C218</f>
        <v>6281.977033378561</v>
      </c>
      <c r="G218" s="18">
        <f>F218/$F$499</f>
        <v>0.00038435310087320734</v>
      </c>
      <c r="H218" s="19">
        <f>$B$509*G218</f>
        <v>35967.27291811693</v>
      </c>
      <c r="I218" s="20">
        <f>D218/E218</f>
        <v>11.94292211668928</v>
      </c>
      <c r="J218" s="20">
        <f>(I218-10)*C218</f>
        <v>1021.9770333785611</v>
      </c>
      <c r="K218" s="20">
        <f>IF(J218&gt;0,J218,0)</f>
        <v>1021.9770333785611</v>
      </c>
      <c r="L218" s="20">
        <f>K218/$K$499</f>
        <v>0.0002715251455869763</v>
      </c>
      <c r="M218" s="21">
        <f>$F$509*L218</f>
        <v>5026.987370020385</v>
      </c>
      <c r="N218" s="21">
        <f t="shared" si="3"/>
        <v>40994.26028813731</v>
      </c>
      <c r="O218" s="21">
        <v>48826.43</v>
      </c>
      <c r="AD218" s="38" t="e">
        <f>#REF!-O218</f>
        <v>#REF!</v>
      </c>
      <c r="AE218" s="68" t="e">
        <f>AD218/#REF!</f>
        <v>#REF!</v>
      </c>
      <c r="AF218" s="69">
        <v>172258.75737827012</v>
      </c>
      <c r="AG218" s="70" t="e">
        <f>#REF!-AF218</f>
        <v>#REF!</v>
      </c>
      <c r="AH218" s="68" t="e">
        <f>AG218/#REF!</f>
        <v>#REF!</v>
      </c>
      <c r="AI218" s="38" t="e">
        <f>#REF!-#REF!</f>
        <v>#REF!</v>
      </c>
      <c r="AJ218" s="68" t="e">
        <f>AI218/#REF!</f>
        <v>#REF!</v>
      </c>
      <c r="AK218" s="38" t="e">
        <f>#REF!-#REF!</f>
        <v>#REF!</v>
      </c>
      <c r="AL218" s="76" t="e">
        <f>AK218/#REF!</f>
        <v>#REF!</v>
      </c>
    </row>
    <row r="219" spans="1:38" s="39" customFormat="1" ht="12.75">
      <c r="A219" s="15" t="s">
        <v>236</v>
      </c>
      <c r="B219" s="15" t="s">
        <v>237</v>
      </c>
      <c r="C219" s="32">
        <v>4845</v>
      </c>
      <c r="D219" s="44">
        <v>12718352.89</v>
      </c>
      <c r="E219" s="34">
        <v>939650</v>
      </c>
      <c r="F219" s="17">
        <f>D219/E219*C219</f>
        <v>65578.05539514714</v>
      </c>
      <c r="G219" s="18">
        <f>F219/$F$499</f>
        <v>0.004012292436988423</v>
      </c>
      <c r="H219" s="19">
        <f>$B$509*G219</f>
        <v>375465.2083737586</v>
      </c>
      <c r="I219" s="20">
        <f>D219/E219</f>
        <v>13.535202351939553</v>
      </c>
      <c r="J219" s="20">
        <f>(I219-10)*C219</f>
        <v>17128.055395147134</v>
      </c>
      <c r="K219" s="20">
        <f>IF(J219&gt;0,J219,0)</f>
        <v>17128.055395147134</v>
      </c>
      <c r="L219" s="20">
        <f>K219/$K$499</f>
        <v>0.004550687131798202</v>
      </c>
      <c r="M219" s="21">
        <f>$F$509*L219</f>
        <v>84250.93258677959</v>
      </c>
      <c r="N219" s="21">
        <f t="shared" si="3"/>
        <v>459716.1409605382</v>
      </c>
      <c r="O219" s="21">
        <v>619371.62</v>
      </c>
      <c r="AD219" s="38" t="e">
        <f>#REF!-O219</f>
        <v>#REF!</v>
      </c>
      <c r="AE219" s="68" t="e">
        <f>AD219/#REF!</f>
        <v>#REF!</v>
      </c>
      <c r="AF219" s="69">
        <v>392756.1978897068</v>
      </c>
      <c r="AG219" s="70" t="e">
        <f>#REF!-AF219</f>
        <v>#REF!</v>
      </c>
      <c r="AH219" s="68" t="e">
        <f>AG219/#REF!</f>
        <v>#REF!</v>
      </c>
      <c r="AI219" s="38" t="e">
        <f>#REF!-#REF!</f>
        <v>#REF!</v>
      </c>
      <c r="AJ219" s="68" t="e">
        <f>AI219/#REF!</f>
        <v>#REF!</v>
      </c>
      <c r="AK219" s="38" t="e">
        <f>#REF!-#REF!</f>
        <v>#REF!</v>
      </c>
      <c r="AL219" s="76" t="e">
        <f>AK219/#REF!</f>
        <v>#REF!</v>
      </c>
    </row>
    <row r="220" spans="1:38" s="39" customFormat="1" ht="12.75">
      <c r="A220" s="15" t="s">
        <v>442</v>
      </c>
      <c r="B220" s="15" t="s">
        <v>443</v>
      </c>
      <c r="C220" s="32">
        <v>2487</v>
      </c>
      <c r="D220" s="44">
        <v>3094685.04</v>
      </c>
      <c r="E220" s="34">
        <v>362450</v>
      </c>
      <c r="F220" s="17">
        <f>D220/E220*C220</f>
        <v>21234.602550641466</v>
      </c>
      <c r="G220" s="18">
        <f>F220/$F$499</f>
        <v>0.0012992064906929017</v>
      </c>
      <c r="H220" s="19">
        <f>$B$509*G220</f>
        <v>121578.08619620254</v>
      </c>
      <c r="I220" s="20">
        <f>D220/E220</f>
        <v>8.53823986756794</v>
      </c>
      <c r="J220" s="20">
        <f>(I220-10)*C220</f>
        <v>-3635.397449358533</v>
      </c>
      <c r="K220" s="20">
        <f>IF(J220&gt;0,J220,0)</f>
        <v>0</v>
      </c>
      <c r="L220" s="20">
        <f>K220/$K$499</f>
        <v>0</v>
      </c>
      <c r="M220" s="21">
        <f>$F$509*L220</f>
        <v>0</v>
      </c>
      <c r="N220" s="21">
        <f t="shared" si="3"/>
        <v>121578.08619620254</v>
      </c>
      <c r="O220" s="21">
        <v>128950.76</v>
      </c>
      <c r="AD220" s="38" t="e">
        <f>#REF!-O220</f>
        <v>#REF!</v>
      </c>
      <c r="AE220" s="68" t="e">
        <f>AD220/#REF!</f>
        <v>#REF!</v>
      </c>
      <c r="AF220" s="69">
        <v>84358.44460234947</v>
      </c>
      <c r="AG220" s="70" t="e">
        <f>#REF!-AF220</f>
        <v>#REF!</v>
      </c>
      <c r="AH220" s="68" t="e">
        <f>AG220/#REF!</f>
        <v>#REF!</v>
      </c>
      <c r="AI220" s="38" t="e">
        <f>#REF!-#REF!</f>
        <v>#REF!</v>
      </c>
      <c r="AJ220" s="68" t="e">
        <f>AI220/#REF!</f>
        <v>#REF!</v>
      </c>
      <c r="AK220" s="38" t="e">
        <f>#REF!-#REF!</f>
        <v>#REF!</v>
      </c>
      <c r="AL220" s="76" t="e">
        <f>AK220/#REF!</f>
        <v>#REF!</v>
      </c>
    </row>
    <row r="221" spans="1:38" s="39" customFormat="1" ht="12.75">
      <c r="A221" s="15" t="s">
        <v>875</v>
      </c>
      <c r="B221" s="15" t="s">
        <v>876</v>
      </c>
      <c r="C221" s="32">
        <v>610</v>
      </c>
      <c r="D221" s="44">
        <v>605154.84</v>
      </c>
      <c r="E221" s="34">
        <v>64850</v>
      </c>
      <c r="F221" s="17">
        <f>D221/E221*C221</f>
        <v>5692.281455666923</v>
      </c>
      <c r="G221" s="18">
        <f>F221/$F$499</f>
        <v>0.0003482734841123692</v>
      </c>
      <c r="H221" s="19">
        <f>$B$509*G221</f>
        <v>32590.98840299285</v>
      </c>
      <c r="I221" s="20">
        <f>D221/E221</f>
        <v>9.331608943716267</v>
      </c>
      <c r="J221" s="20">
        <f>(I221-10)*C221</f>
        <v>-407.7185443330771</v>
      </c>
      <c r="K221" s="20">
        <f>IF(J221&gt;0,J221,0)</f>
        <v>0</v>
      </c>
      <c r="L221" s="20">
        <f>K221/$K$499</f>
        <v>0</v>
      </c>
      <c r="M221" s="21">
        <f>$F$509*L221</f>
        <v>0</v>
      </c>
      <c r="N221" s="21">
        <f t="shared" si="3"/>
        <v>32590.98840299285</v>
      </c>
      <c r="O221" s="21">
        <v>38145.41</v>
      </c>
      <c r="AD221" s="38" t="e">
        <f>#REF!-O221</f>
        <v>#REF!</v>
      </c>
      <c r="AE221" s="68" t="e">
        <f>AD221/#REF!</f>
        <v>#REF!</v>
      </c>
      <c r="AF221" s="69">
        <v>58319.992742173694</v>
      </c>
      <c r="AG221" s="70" t="e">
        <f>#REF!-AF221</f>
        <v>#REF!</v>
      </c>
      <c r="AH221" s="68" t="e">
        <f>AG221/#REF!</f>
        <v>#REF!</v>
      </c>
      <c r="AI221" s="38" t="e">
        <f>#REF!-#REF!</f>
        <v>#REF!</v>
      </c>
      <c r="AJ221" s="68" t="e">
        <f>AI221/#REF!</f>
        <v>#REF!</v>
      </c>
      <c r="AK221" s="38" t="e">
        <f>#REF!-#REF!</f>
        <v>#REF!</v>
      </c>
      <c r="AL221" s="76" t="e">
        <f>AK221/#REF!</f>
        <v>#REF!</v>
      </c>
    </row>
    <row r="222" spans="1:38" s="39" customFormat="1" ht="12.75">
      <c r="A222" s="15" t="s">
        <v>877</v>
      </c>
      <c r="B222" s="15" t="s">
        <v>878</v>
      </c>
      <c r="C222" s="32">
        <v>1422</v>
      </c>
      <c r="D222" s="44">
        <v>1531072.26</v>
      </c>
      <c r="E222" s="34">
        <v>163400</v>
      </c>
      <c r="F222" s="17">
        <f>D222/E222*C222</f>
        <v>13324.26409865361</v>
      </c>
      <c r="G222" s="18">
        <f>F222/$F$499</f>
        <v>0.0008152246014208652</v>
      </c>
      <c r="H222" s="19">
        <f>$B$509*G222</f>
        <v>76287.67834122422</v>
      </c>
      <c r="I222" s="20">
        <f>D222/E222</f>
        <v>9.370087270501836</v>
      </c>
      <c r="J222" s="20">
        <f>(I222-10)*C222</f>
        <v>-895.7359013463894</v>
      </c>
      <c r="K222" s="20">
        <f>IF(J222&gt;0,J222,0)</f>
        <v>0</v>
      </c>
      <c r="L222" s="20">
        <f>K222/$K$499</f>
        <v>0</v>
      </c>
      <c r="M222" s="21">
        <f>$F$509*L222</f>
        <v>0</v>
      </c>
      <c r="N222" s="21">
        <f t="shared" si="3"/>
        <v>76287.67834122422</v>
      </c>
      <c r="O222" s="21">
        <v>72819.73</v>
      </c>
      <c r="AD222" s="38" t="e">
        <f>#REF!-O222</f>
        <v>#REF!</v>
      </c>
      <c r="AE222" s="68" t="e">
        <f>AD222/#REF!</f>
        <v>#REF!</v>
      </c>
      <c r="AF222" s="69">
        <v>118874.5468453718</v>
      </c>
      <c r="AG222" s="70" t="e">
        <f>#REF!-AF222</f>
        <v>#REF!</v>
      </c>
      <c r="AH222" s="68" t="e">
        <f>AG222/#REF!</f>
        <v>#REF!</v>
      </c>
      <c r="AI222" s="38" t="e">
        <f>#REF!-#REF!</f>
        <v>#REF!</v>
      </c>
      <c r="AJ222" s="68" t="e">
        <f>AI222/#REF!</f>
        <v>#REF!</v>
      </c>
      <c r="AK222" s="38" t="e">
        <f>#REF!-#REF!</f>
        <v>#REF!</v>
      </c>
      <c r="AL222" s="76" t="e">
        <f>AK222/#REF!</f>
        <v>#REF!</v>
      </c>
    </row>
    <row r="223" spans="1:38" s="39" customFormat="1" ht="12.75">
      <c r="A223" s="15" t="s">
        <v>595</v>
      </c>
      <c r="B223" s="15" t="s">
        <v>596</v>
      </c>
      <c r="C223" s="32">
        <v>1203</v>
      </c>
      <c r="D223" s="44">
        <v>634740.36</v>
      </c>
      <c r="E223" s="34">
        <v>73700</v>
      </c>
      <c r="F223" s="17">
        <f>D223/E223*C223</f>
        <v>10360.822972591588</v>
      </c>
      <c r="G223" s="18">
        <f>F223/$F$499</f>
        <v>0.0006339110149487815</v>
      </c>
      <c r="H223" s="19">
        <f>$B$509*G223</f>
        <v>59320.58419371185</v>
      </c>
      <c r="I223" s="20">
        <f>D223/E223</f>
        <v>8.612487924016282</v>
      </c>
      <c r="J223" s="20">
        <f>(I223-10)*C223</f>
        <v>-1669.1770274084129</v>
      </c>
      <c r="K223" s="20">
        <f>IF(J223&gt;0,J223,0)</f>
        <v>0</v>
      </c>
      <c r="L223" s="20">
        <f>K223/$K$499</f>
        <v>0</v>
      </c>
      <c r="M223" s="21">
        <f>$F$509*L223</f>
        <v>0</v>
      </c>
      <c r="N223" s="21">
        <f t="shared" si="3"/>
        <v>59320.58419371185</v>
      </c>
      <c r="O223" s="21">
        <v>71411.96</v>
      </c>
      <c r="AD223" s="38" t="e">
        <f>#REF!-O223</f>
        <v>#REF!</v>
      </c>
      <c r="AE223" s="68" t="e">
        <f>AD223/#REF!</f>
        <v>#REF!</v>
      </c>
      <c r="AF223" s="69">
        <v>2983.3064500115356</v>
      </c>
      <c r="AG223" s="70" t="e">
        <f>#REF!-AF223</f>
        <v>#REF!</v>
      </c>
      <c r="AH223" s="68" t="e">
        <f>AG223/#REF!</f>
        <v>#REF!</v>
      </c>
      <c r="AI223" s="38" t="e">
        <f>#REF!-#REF!</f>
        <v>#REF!</v>
      </c>
      <c r="AJ223" s="68" t="e">
        <f>AI223/#REF!</f>
        <v>#REF!</v>
      </c>
      <c r="AK223" s="38" t="e">
        <f>#REF!-#REF!</f>
        <v>#REF!</v>
      </c>
      <c r="AL223" s="76" t="e">
        <f>AK223/#REF!</f>
        <v>#REF!</v>
      </c>
    </row>
    <row r="224" spans="1:38" s="39" customFormat="1" ht="12.75">
      <c r="A224" s="15" t="s">
        <v>941</v>
      </c>
      <c r="B224" s="15" t="s">
        <v>942</v>
      </c>
      <c r="C224" s="32">
        <v>11427</v>
      </c>
      <c r="D224" s="44">
        <v>23728012</v>
      </c>
      <c r="E224" s="34">
        <v>2360650</v>
      </c>
      <c r="F224" s="17">
        <f>D224/E224*C224</f>
        <v>114858.19292313558</v>
      </c>
      <c r="G224" s="18">
        <f>F224/$F$499</f>
        <v>0.0070274218412666924</v>
      </c>
      <c r="H224" s="19">
        <f>$B$509*G224</f>
        <v>657617.1720778075</v>
      </c>
      <c r="I224" s="20">
        <f>D224/E224</f>
        <v>10.05147395844365</v>
      </c>
      <c r="J224" s="20">
        <f>(I224-10)*C224</f>
        <v>588.1929231355821</v>
      </c>
      <c r="K224" s="20">
        <f>IF(J224&gt;0,J224,0)</f>
        <v>588.1929231355821</v>
      </c>
      <c r="L224" s="20">
        <f>K224/$K$499</f>
        <v>0.00015627471447145382</v>
      </c>
      <c r="M224" s="21">
        <f>$F$509*L224</f>
        <v>2893.2532720064255</v>
      </c>
      <c r="N224" s="21">
        <f t="shared" si="3"/>
        <v>660510.4253498139</v>
      </c>
      <c r="O224" s="21">
        <v>659442.03</v>
      </c>
      <c r="AD224" s="38" t="e">
        <f>#REF!-O224</f>
        <v>#REF!</v>
      </c>
      <c r="AE224" s="68" t="e">
        <f>AD224/#REF!</f>
        <v>#REF!</v>
      </c>
      <c r="AF224" s="69">
        <v>1859.5322670404062</v>
      </c>
      <c r="AG224" s="70" t="e">
        <f>#REF!-AF224</f>
        <v>#REF!</v>
      </c>
      <c r="AH224" s="68" t="e">
        <f>AG224/#REF!</f>
        <v>#REF!</v>
      </c>
      <c r="AI224" s="38" t="e">
        <f>#REF!-#REF!</f>
        <v>#REF!</v>
      </c>
      <c r="AJ224" s="68" t="e">
        <f>AI224/#REF!</f>
        <v>#REF!</v>
      </c>
      <c r="AK224" s="38" t="e">
        <f>#REF!-#REF!</f>
        <v>#REF!</v>
      </c>
      <c r="AL224" s="76" t="e">
        <f>AK224/#REF!</f>
        <v>#REF!</v>
      </c>
    </row>
    <row r="225" spans="1:38" s="39" customFormat="1" ht="12.75">
      <c r="A225" s="15" t="s">
        <v>943</v>
      </c>
      <c r="B225" s="15" t="s">
        <v>944</v>
      </c>
      <c r="C225" s="32">
        <v>3956</v>
      </c>
      <c r="D225" s="44">
        <v>11364610.78</v>
      </c>
      <c r="E225" s="34">
        <v>1784950</v>
      </c>
      <c r="F225" s="17">
        <f>D225/E225*C225</f>
        <v>25187.484380895825</v>
      </c>
      <c r="G225" s="18">
        <f>F225/$F$499</f>
        <v>0.0015410574845394222</v>
      </c>
      <c r="H225" s="19">
        <f>$B$509*G225</f>
        <v>144210.19370732474</v>
      </c>
      <c r="I225" s="20">
        <f>D225/E225</f>
        <v>6.366907073027256</v>
      </c>
      <c r="J225" s="20">
        <f>(I225-10)*C225</f>
        <v>-14372.515619104177</v>
      </c>
      <c r="K225" s="20">
        <f>IF(J225&gt;0,J225,0)</f>
        <v>0</v>
      </c>
      <c r="L225" s="20">
        <v>0</v>
      </c>
      <c r="M225" s="21">
        <f>$F$509*L225</f>
        <v>0</v>
      </c>
      <c r="N225" s="21">
        <f t="shared" si="3"/>
        <v>144210.19370732474</v>
      </c>
      <c r="O225" s="21">
        <v>156607.31</v>
      </c>
      <c r="AD225" s="38" t="e">
        <f>#REF!-O225</f>
        <v>#REF!</v>
      </c>
      <c r="AE225" s="68" t="e">
        <f>AD225/#REF!</f>
        <v>#REF!</v>
      </c>
      <c r="AF225" s="69">
        <v>16525.12921425997</v>
      </c>
      <c r="AG225" s="70" t="e">
        <f>#REF!-AF225</f>
        <v>#REF!</v>
      </c>
      <c r="AH225" s="68" t="e">
        <f>AG225/#REF!</f>
        <v>#REF!</v>
      </c>
      <c r="AI225" s="38" t="e">
        <f>#REF!-#REF!</f>
        <v>#REF!</v>
      </c>
      <c r="AJ225" s="68" t="e">
        <f>AI225/#REF!</f>
        <v>#REF!</v>
      </c>
      <c r="AK225" s="38" t="e">
        <f>#REF!-#REF!</f>
        <v>#REF!</v>
      </c>
      <c r="AL225" s="76" t="e">
        <f>AK225/#REF!</f>
        <v>#REF!</v>
      </c>
    </row>
    <row r="226" spans="1:38" s="39" customFormat="1" ht="12.75">
      <c r="A226" s="15" t="s">
        <v>238</v>
      </c>
      <c r="B226" s="15" t="s">
        <v>239</v>
      </c>
      <c r="C226" s="32">
        <v>1128</v>
      </c>
      <c r="D226" s="44">
        <v>1097320.95</v>
      </c>
      <c r="E226" s="34">
        <v>102750</v>
      </c>
      <c r="F226" s="17">
        <f>D226/E226*C226</f>
        <v>12046.501524087591</v>
      </c>
      <c r="G226" s="18">
        <f>F226/$F$499</f>
        <v>0.000737046663949156</v>
      </c>
      <c r="H226" s="19">
        <f>$B$509*G226</f>
        <v>68971.88667248981</v>
      </c>
      <c r="I226" s="20">
        <f>D226/E226</f>
        <v>10.679522627737226</v>
      </c>
      <c r="J226" s="20">
        <f>(I226-10)*C226</f>
        <v>766.5015240875911</v>
      </c>
      <c r="K226" s="20">
        <f>IF(J226&gt;0,J226,0)</f>
        <v>766.5015240875911</v>
      </c>
      <c r="L226" s="20">
        <f>K226/$K$499</f>
        <v>0.00020364884055415835</v>
      </c>
      <c r="M226" s="21">
        <f>$F$509*L226</f>
        <v>3770.3327519517698</v>
      </c>
      <c r="N226" s="21">
        <f t="shared" si="3"/>
        <v>72742.21942444157</v>
      </c>
      <c r="O226" s="21">
        <v>118535.06</v>
      </c>
      <c r="AD226" s="38" t="e">
        <f>#REF!-O226</f>
        <v>#REF!</v>
      </c>
      <c r="AE226" s="68" t="e">
        <f>AD226/#REF!</f>
        <v>#REF!</v>
      </c>
      <c r="AF226" s="69">
        <v>78695.27823629003</v>
      </c>
      <c r="AG226" s="70" t="e">
        <f>#REF!-AF226</f>
        <v>#REF!</v>
      </c>
      <c r="AH226" s="68" t="e">
        <f>AG226/#REF!</f>
        <v>#REF!</v>
      </c>
      <c r="AI226" s="38" t="e">
        <f>#REF!-#REF!</f>
        <v>#REF!</v>
      </c>
      <c r="AJ226" s="68" t="e">
        <f>AI226/#REF!</f>
        <v>#REF!</v>
      </c>
      <c r="AK226" s="38" t="e">
        <f>#REF!-#REF!</f>
        <v>#REF!</v>
      </c>
      <c r="AL226" s="76" t="e">
        <f>AK226/#REF!</f>
        <v>#REF!</v>
      </c>
    </row>
    <row r="227" spans="1:38" s="39" customFormat="1" ht="12.75">
      <c r="A227" s="15" t="s">
        <v>671</v>
      </c>
      <c r="B227" s="15" t="s">
        <v>672</v>
      </c>
      <c r="C227" s="32">
        <v>7</v>
      </c>
      <c r="D227" s="44">
        <v>65431.58</v>
      </c>
      <c r="E227" s="34">
        <v>13350</v>
      </c>
      <c r="F227" s="17">
        <f>D227/E227*C227</f>
        <v>34.3086936329588</v>
      </c>
      <c r="G227" s="18">
        <f>F227/$F$499</f>
        <v>2.099124640964273E-06</v>
      </c>
      <c r="H227" s="19">
        <f>$B$509*G227</f>
        <v>196.43340636300087</v>
      </c>
      <c r="I227" s="20">
        <f>D227/E227</f>
        <v>4.901241947565543</v>
      </c>
      <c r="J227" s="20">
        <f>(I227-10)*C227</f>
        <v>-35.6913063670412</v>
      </c>
      <c r="K227" s="20">
        <f>IF(J227&gt;0,J227,0)</f>
        <v>0</v>
      </c>
      <c r="L227" s="20">
        <f>K227/$K$499</f>
        <v>0</v>
      </c>
      <c r="M227" s="21">
        <f>$F$509*L227</f>
        <v>0</v>
      </c>
      <c r="N227" s="21">
        <f t="shared" si="3"/>
        <v>196.43340636300087</v>
      </c>
      <c r="O227" s="21">
        <v>256.66</v>
      </c>
      <c r="AD227" s="38" t="e">
        <f>#REF!-O227</f>
        <v>#REF!</v>
      </c>
      <c r="AE227" s="68" t="e">
        <f>AD227/#REF!</f>
        <v>#REF!</v>
      </c>
      <c r="AF227" s="69">
        <v>1105240.5205906606</v>
      </c>
      <c r="AG227" s="70" t="e">
        <f>#REF!-AF227</f>
        <v>#REF!</v>
      </c>
      <c r="AH227" s="68" t="e">
        <f>AG227/#REF!</f>
        <v>#REF!</v>
      </c>
      <c r="AI227" s="38" t="e">
        <f>#REF!-#REF!</f>
        <v>#REF!</v>
      </c>
      <c r="AJ227" s="68" t="e">
        <f>AI227/#REF!</f>
        <v>#REF!</v>
      </c>
      <c r="AK227" s="38" t="e">
        <f>#REF!-#REF!</f>
        <v>#REF!</v>
      </c>
      <c r="AL227" s="76" t="e">
        <f>AK227/#REF!</f>
        <v>#REF!</v>
      </c>
    </row>
    <row r="228" spans="1:38" s="39" customFormat="1" ht="12.75">
      <c r="A228" s="15" t="s">
        <v>945</v>
      </c>
      <c r="B228" s="15" t="s">
        <v>946</v>
      </c>
      <c r="C228" s="32">
        <v>10236</v>
      </c>
      <c r="D228" s="44">
        <v>18310436.2</v>
      </c>
      <c r="E228" s="34">
        <v>1657000</v>
      </c>
      <c r="F228" s="17">
        <f>D228/E228*C228</f>
        <v>113111.4212089318</v>
      </c>
      <c r="G228" s="18">
        <f>F228/$F$499</f>
        <v>0.006920548301089047</v>
      </c>
      <c r="H228" s="19">
        <f>$B$509*G228</f>
        <v>647616.0825105276</v>
      </c>
      <c r="I228" s="20">
        <f>D228/E228</f>
        <v>11.050353771876885</v>
      </c>
      <c r="J228" s="20">
        <f>(I228-10)*C228</f>
        <v>10751.421208931799</v>
      </c>
      <c r="K228" s="20">
        <f>IF(J228&gt;0,J228,0)</f>
        <v>10751.421208931799</v>
      </c>
      <c r="L228" s="20">
        <f>K228/$K$499</f>
        <v>0.0028565037311760705</v>
      </c>
      <c r="M228" s="21">
        <f>$F$509*L228</f>
        <v>52885.00314766785</v>
      </c>
      <c r="N228" s="21">
        <f t="shared" si="3"/>
        <v>700501.0856581954</v>
      </c>
      <c r="O228" s="21">
        <v>778832.53</v>
      </c>
      <c r="AD228" s="38" t="e">
        <f>#REF!-O228</f>
        <v>#REF!</v>
      </c>
      <c r="AE228" s="68" t="e">
        <f>AD228/#REF!</f>
        <v>#REF!</v>
      </c>
      <c r="AF228" s="69">
        <v>256284.78978536383</v>
      </c>
      <c r="AG228" s="70" t="e">
        <f>#REF!-AF228</f>
        <v>#REF!</v>
      </c>
      <c r="AH228" s="68" t="e">
        <f>AG228/#REF!</f>
        <v>#REF!</v>
      </c>
      <c r="AI228" s="38" t="e">
        <f>#REF!-#REF!</f>
        <v>#REF!</v>
      </c>
      <c r="AJ228" s="68" t="e">
        <f>AI228/#REF!</f>
        <v>#REF!</v>
      </c>
      <c r="AK228" s="38" t="e">
        <f>#REF!-#REF!</f>
        <v>#REF!</v>
      </c>
      <c r="AL228" s="76" t="e">
        <f>AK228/#REF!</f>
        <v>#REF!</v>
      </c>
    </row>
    <row r="229" spans="1:38" s="39" customFormat="1" ht="12.75">
      <c r="A229" s="15" t="s">
        <v>795</v>
      </c>
      <c r="B229" s="15" t="s">
        <v>796</v>
      </c>
      <c r="C229" s="32">
        <v>756</v>
      </c>
      <c r="D229" s="44">
        <v>574687.4</v>
      </c>
      <c r="E229" s="34">
        <v>48150</v>
      </c>
      <c r="F229" s="17">
        <f>D229/E229*C229</f>
        <v>9023.129271028038</v>
      </c>
      <c r="G229" s="18">
        <f>F229/$F$499</f>
        <v>0.0005520662836671085</v>
      </c>
      <c r="H229" s="19">
        <f>$B$509*G229</f>
        <v>51661.65863741988</v>
      </c>
      <c r="I229" s="20">
        <f>D229/E229</f>
        <v>11.935356178608515</v>
      </c>
      <c r="J229" s="20">
        <f>(I229-10)*C229</f>
        <v>1463.1292710280375</v>
      </c>
      <c r="K229" s="20">
        <f>IF(J229&gt;0,J229,0)</f>
        <v>1463.1292710280375</v>
      </c>
      <c r="L229" s="20">
        <f>K229/$K$499</f>
        <v>0.0003887331861217033</v>
      </c>
      <c r="M229" s="21">
        <f>$F$509*L229</f>
        <v>7196.964438476364</v>
      </c>
      <c r="N229" s="21">
        <f t="shared" si="3"/>
        <v>58858.62307589625</v>
      </c>
      <c r="O229" s="21">
        <v>75832.1</v>
      </c>
      <c r="AD229" s="38" t="e">
        <f>#REF!-O229</f>
        <v>#REF!</v>
      </c>
      <c r="AE229" s="68" t="e">
        <f>AD229/#REF!</f>
        <v>#REF!</v>
      </c>
      <c r="AF229" s="69">
        <v>132208.01414381017</v>
      </c>
      <c r="AG229" s="70" t="e">
        <f>#REF!-AF229</f>
        <v>#REF!</v>
      </c>
      <c r="AH229" s="68" t="e">
        <f>AG229/#REF!</f>
        <v>#REF!</v>
      </c>
      <c r="AI229" s="38" t="e">
        <f>#REF!-#REF!</f>
        <v>#REF!</v>
      </c>
      <c r="AJ229" s="68" t="e">
        <f>AI229/#REF!</f>
        <v>#REF!</v>
      </c>
      <c r="AK229" s="38" t="e">
        <f>#REF!-#REF!</f>
        <v>#REF!</v>
      </c>
      <c r="AL229" s="76" t="e">
        <f>AK229/#REF!</f>
        <v>#REF!</v>
      </c>
    </row>
    <row r="230" spans="1:38" s="39" customFormat="1" ht="12.75">
      <c r="A230" s="15" t="s">
        <v>597</v>
      </c>
      <c r="B230" s="15" t="s">
        <v>598</v>
      </c>
      <c r="C230" s="32">
        <v>790</v>
      </c>
      <c r="D230" s="44">
        <v>332537.8</v>
      </c>
      <c r="E230" s="34">
        <v>33900</v>
      </c>
      <c r="F230" s="17">
        <f>D230/E230*C230</f>
        <v>7749.405958702065</v>
      </c>
      <c r="G230" s="18">
        <f>F230/$F$499</f>
        <v>0.0004741354822417352</v>
      </c>
      <c r="H230" s="19">
        <f>$B$509*G230</f>
        <v>44368.99364466721</v>
      </c>
      <c r="I230" s="20">
        <f>D230/E230</f>
        <v>9.809374631268437</v>
      </c>
      <c r="J230" s="20">
        <f>(I230-10)*C230</f>
        <v>-150.59404129793504</v>
      </c>
      <c r="K230" s="20">
        <f>IF(J230&gt;0,J230,0)</f>
        <v>0</v>
      </c>
      <c r="L230" s="20">
        <f>K230/$K$499</f>
        <v>0</v>
      </c>
      <c r="M230" s="21">
        <f>$F$509*L230</f>
        <v>0</v>
      </c>
      <c r="N230" s="21">
        <f t="shared" si="3"/>
        <v>44368.99364466721</v>
      </c>
      <c r="O230" s="21">
        <v>61546.58</v>
      </c>
      <c r="AD230" s="38" t="e">
        <f>#REF!-O230</f>
        <v>#REF!</v>
      </c>
      <c r="AE230" s="68" t="e">
        <f>AD230/#REF!</f>
        <v>#REF!</v>
      </c>
      <c r="AF230" s="69">
        <v>84073.29552614178</v>
      </c>
      <c r="AG230" s="70" t="e">
        <f>#REF!-AF230</f>
        <v>#REF!</v>
      </c>
      <c r="AH230" s="68" t="e">
        <f>AG230/#REF!</f>
        <v>#REF!</v>
      </c>
      <c r="AI230" s="38" t="e">
        <f>#REF!-#REF!</f>
        <v>#REF!</v>
      </c>
      <c r="AJ230" s="68" t="e">
        <f>AI230/#REF!</f>
        <v>#REF!</v>
      </c>
      <c r="AK230" s="38" t="e">
        <f>#REF!-#REF!</f>
        <v>#REF!</v>
      </c>
      <c r="AL230" s="76" t="e">
        <f>AK230/#REF!</f>
        <v>#REF!</v>
      </c>
    </row>
    <row r="231" spans="1:38" s="39" customFormat="1" ht="12.75">
      <c r="A231" s="15" t="s">
        <v>673</v>
      </c>
      <c r="B231" s="15" t="s">
        <v>674</v>
      </c>
      <c r="C231" s="32">
        <v>44</v>
      </c>
      <c r="D231" s="44">
        <v>206609.58</v>
      </c>
      <c r="E231" s="34">
        <v>120500</v>
      </c>
      <c r="F231" s="17">
        <f>D231/E231*C231</f>
        <v>75.4425022406639</v>
      </c>
      <c r="G231" s="18">
        <f>F231/$F$499</f>
        <v>4.615833442205087E-06</v>
      </c>
      <c r="H231" s="19">
        <f>$B$509*G231</f>
        <v>431.94380579520487</v>
      </c>
      <c r="I231" s="20">
        <f>D231/E231</f>
        <v>1.7146023236514523</v>
      </c>
      <c r="J231" s="20">
        <f>(I231-10)*C231</f>
        <v>-364.5574977593361</v>
      </c>
      <c r="K231" s="20">
        <f>IF(J231&gt;0,J231,0)</f>
        <v>0</v>
      </c>
      <c r="L231" s="20">
        <f>K231/$K$499</f>
        <v>0</v>
      </c>
      <c r="M231" s="21">
        <f>$F$509*L231</f>
        <v>0</v>
      </c>
      <c r="N231" s="21">
        <f t="shared" si="3"/>
        <v>431.94380579520487</v>
      </c>
      <c r="O231" s="21">
        <v>693.55</v>
      </c>
      <c r="AD231" s="38" t="e">
        <f>#REF!-O231</f>
        <v>#REF!</v>
      </c>
      <c r="AE231" s="68" t="e">
        <f>AD231/#REF!</f>
        <v>#REF!</v>
      </c>
      <c r="AF231" s="69">
        <v>483231.1814935462</v>
      </c>
      <c r="AG231" s="70" t="e">
        <f>#REF!-AF231</f>
        <v>#REF!</v>
      </c>
      <c r="AH231" s="68" t="e">
        <f>AG231/#REF!</f>
        <v>#REF!</v>
      </c>
      <c r="AI231" s="38" t="e">
        <f>#REF!-#REF!</f>
        <v>#REF!</v>
      </c>
      <c r="AJ231" s="68" t="e">
        <f>AI231/#REF!</f>
        <v>#REF!</v>
      </c>
      <c r="AK231" s="38" t="e">
        <f>#REF!-#REF!</f>
        <v>#REF!</v>
      </c>
      <c r="AL231" s="76" t="e">
        <f>AK231/#REF!</f>
        <v>#REF!</v>
      </c>
    </row>
    <row r="232" spans="1:38" s="39" customFormat="1" ht="12.75">
      <c r="A232" s="15" t="s">
        <v>599</v>
      </c>
      <c r="B232" s="15" t="s">
        <v>600</v>
      </c>
      <c r="C232" s="32">
        <v>60</v>
      </c>
      <c r="D232" s="44">
        <v>197216.56</v>
      </c>
      <c r="E232" s="34">
        <v>70250</v>
      </c>
      <c r="F232" s="17">
        <f>D232/E232*C232</f>
        <v>168.4411900355872</v>
      </c>
      <c r="G232" s="18">
        <f>F232/$F$499</f>
        <v>1.0305815089892539E-05</v>
      </c>
      <c r="H232" s="19">
        <f>$B$509*G232</f>
        <v>964.4050305297059</v>
      </c>
      <c r="I232" s="20">
        <f>D232/E232</f>
        <v>2.8073531672597865</v>
      </c>
      <c r="J232" s="20">
        <f>(I232-10)*C232</f>
        <v>-431.55880996441283</v>
      </c>
      <c r="K232" s="20">
        <f>IF(J232&gt;0,J232,0)</f>
        <v>0</v>
      </c>
      <c r="L232" s="20">
        <f>K232/$K$499</f>
        <v>0</v>
      </c>
      <c r="M232" s="21">
        <f>$F$509*L232</f>
        <v>0</v>
      </c>
      <c r="N232" s="21">
        <f t="shared" si="3"/>
        <v>964.4050305297059</v>
      </c>
      <c r="O232" s="21">
        <v>1133.82</v>
      </c>
      <c r="AD232" s="38" t="e">
        <f>#REF!-O232</f>
        <v>#REF!</v>
      </c>
      <c r="AE232" s="68" t="e">
        <f>AD232/#REF!</f>
        <v>#REF!</v>
      </c>
      <c r="AF232" s="69">
        <v>173920.75848247812</v>
      </c>
      <c r="AG232" s="70" t="e">
        <f>#REF!-AF232</f>
        <v>#REF!</v>
      </c>
      <c r="AH232" s="68" t="e">
        <f>AG232/#REF!</f>
        <v>#REF!</v>
      </c>
      <c r="AI232" s="38" t="e">
        <f>#REF!-#REF!</f>
        <v>#REF!</v>
      </c>
      <c r="AJ232" s="68" t="e">
        <f>AI232/#REF!</f>
        <v>#REF!</v>
      </c>
      <c r="AK232" s="38" t="e">
        <f>#REF!-#REF!</f>
        <v>#REF!</v>
      </c>
      <c r="AL232" s="76" t="e">
        <f>AK232/#REF!</f>
        <v>#REF!</v>
      </c>
    </row>
    <row r="233" spans="1:38" s="39" customFormat="1" ht="12.75">
      <c r="A233" s="15" t="s">
        <v>292</v>
      </c>
      <c r="B233" s="15" t="s">
        <v>293</v>
      </c>
      <c r="C233" s="32">
        <v>1622</v>
      </c>
      <c r="D233" s="44">
        <v>1661743.3</v>
      </c>
      <c r="E233" s="40">
        <v>272100</v>
      </c>
      <c r="F233" s="17">
        <f>D233/E233*C233</f>
        <v>9905.72448585079</v>
      </c>
      <c r="G233" s="18">
        <f>F233/$F$499</f>
        <v>0.0006060665141408159</v>
      </c>
      <c r="H233" s="19">
        <f>$B$509*G233</f>
        <v>56714.93132515544</v>
      </c>
      <c r="I233" s="20">
        <f>D233/E233</f>
        <v>6.1071051084160235</v>
      </c>
      <c r="J233" s="20">
        <f>(I233-10)*C233</f>
        <v>-6314.27551414921</v>
      </c>
      <c r="K233" s="20">
        <f>IF(J233&gt;0,J233,0)</f>
        <v>0</v>
      </c>
      <c r="L233" s="20">
        <f>K233/$K$499</f>
        <v>0</v>
      </c>
      <c r="M233" s="21">
        <f>$F$509*L233</f>
        <v>0</v>
      </c>
      <c r="N233" s="21">
        <f t="shared" si="3"/>
        <v>56714.93132515544</v>
      </c>
      <c r="O233" s="21">
        <v>66566.05</v>
      </c>
      <c r="AD233" s="38" t="e">
        <f>#REF!-O233</f>
        <v>#REF!</v>
      </c>
      <c r="AE233" s="68" t="e">
        <f>AD233/#REF!</f>
        <v>#REF!</v>
      </c>
      <c r="AF233" s="69">
        <v>59608.52928434792</v>
      </c>
      <c r="AG233" s="70" t="e">
        <f>#REF!-AF233</f>
        <v>#REF!</v>
      </c>
      <c r="AH233" s="68" t="e">
        <f>AG233/#REF!</f>
        <v>#REF!</v>
      </c>
      <c r="AI233" s="38" t="e">
        <f>#REF!-#REF!</f>
        <v>#REF!</v>
      </c>
      <c r="AJ233" s="68" t="e">
        <f>AI233/#REF!</f>
        <v>#REF!</v>
      </c>
      <c r="AK233" s="38" t="e">
        <f>#REF!-#REF!</f>
        <v>#REF!</v>
      </c>
      <c r="AL233" s="76" t="e">
        <f>AK233/#REF!</f>
        <v>#REF!</v>
      </c>
    </row>
    <row r="234" spans="1:38" s="39" customFormat="1" ht="12.75">
      <c r="A234" s="15" t="s">
        <v>947</v>
      </c>
      <c r="B234" s="15" t="s">
        <v>948</v>
      </c>
      <c r="C234" s="32">
        <v>5707</v>
      </c>
      <c r="D234" s="44">
        <v>4336620</v>
      </c>
      <c r="E234" s="34">
        <v>540450</v>
      </c>
      <c r="F234" s="17">
        <f>D234/E234*C234</f>
        <v>45793.48753816264</v>
      </c>
      <c r="G234" s="18">
        <f>F234/$F$499</f>
        <v>0.002801804088358044</v>
      </c>
      <c r="H234" s="19">
        <f>$B$509*G234</f>
        <v>262189.2527473409</v>
      </c>
      <c r="I234" s="20">
        <f>D234/E234</f>
        <v>8.024091035248404</v>
      </c>
      <c r="J234" s="20">
        <f>(I234-10)*C234</f>
        <v>-11276.512461837361</v>
      </c>
      <c r="K234" s="20">
        <f>IF(J234&gt;0,J234,0)</f>
        <v>0</v>
      </c>
      <c r="L234" s="20">
        <f>K234/$K$499</f>
        <v>0</v>
      </c>
      <c r="M234" s="21">
        <f>$F$509*L234</f>
        <v>0</v>
      </c>
      <c r="N234" s="21">
        <f t="shared" si="3"/>
        <v>262189.2527473409</v>
      </c>
      <c r="O234" s="21">
        <v>299288.71</v>
      </c>
      <c r="AD234" s="38" t="e">
        <f>#REF!-O234</f>
        <v>#REF!</v>
      </c>
      <c r="AE234" s="68" t="e">
        <f>AD234/#REF!</f>
        <v>#REF!</v>
      </c>
      <c r="AF234" s="69">
        <v>407551.62556958775</v>
      </c>
      <c r="AG234" s="70" t="e">
        <f>#REF!-AF234</f>
        <v>#REF!</v>
      </c>
      <c r="AH234" s="68" t="e">
        <f>AG234/#REF!</f>
        <v>#REF!</v>
      </c>
      <c r="AI234" s="38" t="e">
        <f>#REF!-#REF!</f>
        <v>#REF!</v>
      </c>
      <c r="AJ234" s="68" t="e">
        <f>AI234/#REF!</f>
        <v>#REF!</v>
      </c>
      <c r="AK234" s="38" t="e">
        <f>#REF!-#REF!</f>
        <v>#REF!</v>
      </c>
      <c r="AL234" s="76" t="e">
        <f>AK234/#REF!</f>
        <v>#REF!</v>
      </c>
    </row>
    <row r="235" spans="1:38" s="39" customFormat="1" ht="12.75">
      <c r="A235" s="15" t="s">
        <v>601</v>
      </c>
      <c r="B235" s="15" t="s">
        <v>602</v>
      </c>
      <c r="C235" s="32">
        <v>841</v>
      </c>
      <c r="D235" s="44">
        <v>669439.47</v>
      </c>
      <c r="E235" s="34">
        <v>59250</v>
      </c>
      <c r="F235" s="17">
        <f>D235/E235*C235</f>
        <v>9502.085979240506</v>
      </c>
      <c r="G235" s="18">
        <f>F235/$F$499</f>
        <v>0.0005813705130533914</v>
      </c>
      <c r="H235" s="19">
        <f>$B$509*G235</f>
        <v>54403.911044378445</v>
      </c>
      <c r="I235" s="20">
        <f>D235/E235</f>
        <v>11.298556455696202</v>
      </c>
      <c r="J235" s="20">
        <f>(I235-10)*C235</f>
        <v>1092.085979240506</v>
      </c>
      <c r="K235" s="20">
        <f>IF(J235&gt;0,J235,0)</f>
        <v>1092.085979240506</v>
      </c>
      <c r="L235" s="20">
        <f>K235/$K$499</f>
        <v>0.00029015212164453175</v>
      </c>
      <c r="M235" s="21">
        <f>$F$509*L235</f>
        <v>5371.845203281389</v>
      </c>
      <c r="N235" s="21">
        <f t="shared" si="3"/>
        <v>59775.75624765983</v>
      </c>
      <c r="O235" s="21">
        <v>67777.77</v>
      </c>
      <c r="AD235" s="38" t="e">
        <f>#REF!-O235</f>
        <v>#REF!</v>
      </c>
      <c r="AE235" s="68" t="e">
        <f>AD235/#REF!</f>
        <v>#REF!</v>
      </c>
      <c r="AF235" s="69">
        <v>98755.74030805708</v>
      </c>
      <c r="AG235" s="70" t="e">
        <f>#REF!-AF235</f>
        <v>#REF!</v>
      </c>
      <c r="AH235" s="68" t="e">
        <f>AG235/#REF!</f>
        <v>#REF!</v>
      </c>
      <c r="AI235" s="38" t="e">
        <f>#REF!-#REF!</f>
        <v>#REF!</v>
      </c>
      <c r="AJ235" s="68" t="e">
        <f>AI235/#REF!</f>
        <v>#REF!</v>
      </c>
      <c r="AK235" s="38" t="e">
        <f>#REF!-#REF!</f>
        <v>#REF!</v>
      </c>
      <c r="AL235" s="76" t="e">
        <f>AK235/#REF!</f>
        <v>#REF!</v>
      </c>
    </row>
    <row r="236" spans="1:38" s="39" customFormat="1" ht="12.75">
      <c r="A236" s="15" t="s">
        <v>8</v>
      </c>
      <c r="B236" s="15" t="s">
        <v>9</v>
      </c>
      <c r="C236" s="32">
        <v>2131</v>
      </c>
      <c r="D236" s="44">
        <v>1689316.64</v>
      </c>
      <c r="E236" s="34">
        <v>173600</v>
      </c>
      <c r="F236" s="17">
        <f>D236/E236*C236</f>
        <v>20736.945621198152</v>
      </c>
      <c r="G236" s="18">
        <f>F236/$F$499</f>
        <v>0.0012687581170381982</v>
      </c>
      <c r="H236" s="19">
        <f>$B$509*G236</f>
        <v>118728.7662280184</v>
      </c>
      <c r="I236" s="20">
        <f>D236/E236</f>
        <v>9.731086635944699</v>
      </c>
      <c r="J236" s="20">
        <f>(I236-10)*C236</f>
        <v>-573.0543788018464</v>
      </c>
      <c r="K236" s="20">
        <f>IF(J236&gt;0,J236,0)</f>
        <v>0</v>
      </c>
      <c r="L236" s="20">
        <f>K236/$K$499</f>
        <v>0</v>
      </c>
      <c r="M236" s="21">
        <f>$F$509*L236</f>
        <v>0</v>
      </c>
      <c r="N236" s="21">
        <f t="shared" si="3"/>
        <v>118728.7662280184</v>
      </c>
      <c r="O236" s="21">
        <v>188195.3</v>
      </c>
      <c r="AD236" s="38" t="e">
        <f>#REF!-O236</f>
        <v>#REF!</v>
      </c>
      <c r="AE236" s="68" t="e">
        <f>AD236/#REF!</f>
        <v>#REF!</v>
      </c>
      <c r="AF236" s="69"/>
      <c r="AG236" s="70" t="e">
        <f>#REF!-AF236</f>
        <v>#REF!</v>
      </c>
      <c r="AH236" s="68" t="e">
        <f>AG236/#REF!</f>
        <v>#REF!</v>
      </c>
      <c r="AI236" s="38" t="e">
        <f>#REF!-#REF!</f>
        <v>#REF!</v>
      </c>
      <c r="AJ236" s="68"/>
      <c r="AK236" s="38" t="e">
        <f>#REF!-#REF!</f>
        <v>#REF!</v>
      </c>
      <c r="AL236" s="76" t="e">
        <f>AK236/#REF!</f>
        <v>#REF!</v>
      </c>
    </row>
    <row r="237" spans="1:38" s="39" customFormat="1" ht="12.75">
      <c r="A237" s="15" t="s">
        <v>603</v>
      </c>
      <c r="B237" s="15" t="s">
        <v>604</v>
      </c>
      <c r="C237" s="32">
        <v>2466</v>
      </c>
      <c r="D237" s="44">
        <v>1231973</v>
      </c>
      <c r="E237" s="34">
        <v>143650</v>
      </c>
      <c r="F237" s="17">
        <f>D237/E237*C237</f>
        <v>21148.941301775147</v>
      </c>
      <c r="G237" s="18">
        <f>F237/$F$499</f>
        <v>0.0012939654389584711</v>
      </c>
      <c r="H237" s="19">
        <f>$B$509*G237</f>
        <v>121087.63526011807</v>
      </c>
      <c r="I237" s="20">
        <f>D237/E237</f>
        <v>8.57621301775148</v>
      </c>
      <c r="J237" s="20">
        <f>(I237-10)*C237</f>
        <v>-3511.0586982248515</v>
      </c>
      <c r="K237" s="20">
        <f>IF(J237&gt;0,J237,0)</f>
        <v>0</v>
      </c>
      <c r="L237" s="20">
        <f>K237/$K$499</f>
        <v>0</v>
      </c>
      <c r="M237" s="21">
        <f>$F$509*L237</f>
        <v>0</v>
      </c>
      <c r="N237" s="21">
        <f t="shared" si="3"/>
        <v>121087.63526011807</v>
      </c>
      <c r="O237" s="21">
        <v>156872.71</v>
      </c>
      <c r="AD237" s="38" t="e">
        <f>#REF!-O237</f>
        <v>#REF!</v>
      </c>
      <c r="AE237" s="68" t="e">
        <f>AD237/#REF!</f>
        <v>#REF!</v>
      </c>
      <c r="AF237" s="69"/>
      <c r="AG237" s="70" t="e">
        <f>#REF!-AF237</f>
        <v>#REF!</v>
      </c>
      <c r="AH237" s="68" t="e">
        <f>AG237/#REF!</f>
        <v>#REF!</v>
      </c>
      <c r="AI237" s="38" t="e">
        <f>#REF!-#REF!</f>
        <v>#REF!</v>
      </c>
      <c r="AJ237" s="68"/>
      <c r="AK237" s="38" t="e">
        <f>#REF!-#REF!</f>
        <v>#REF!</v>
      </c>
      <c r="AL237" s="76" t="e">
        <f>AK237/#REF!</f>
        <v>#REF!</v>
      </c>
    </row>
    <row r="238" spans="1:38" s="39" customFormat="1" ht="12.75">
      <c r="A238" s="15" t="s">
        <v>10</v>
      </c>
      <c r="B238" s="15" t="s">
        <v>11</v>
      </c>
      <c r="C238" s="32">
        <v>35756</v>
      </c>
      <c r="D238" s="44">
        <v>42628502</v>
      </c>
      <c r="E238" s="34">
        <v>2581550</v>
      </c>
      <c r="F238" s="17">
        <f>D238/E238*C238</f>
        <v>590430.0584966396</v>
      </c>
      <c r="G238" s="18">
        <f>F238/$F$499</f>
        <v>0.03612455483777591</v>
      </c>
      <c r="H238" s="19">
        <f>$B$509*G238</f>
        <v>3380489.763043146</v>
      </c>
      <c r="I238" s="20">
        <f>D238/E238</f>
        <v>16.512754740369157</v>
      </c>
      <c r="J238" s="20">
        <f>(I238-10)*C238</f>
        <v>232870.0584966396</v>
      </c>
      <c r="K238" s="20">
        <f>IF(J238&gt;0,J238,0)</f>
        <v>232870.0584966396</v>
      </c>
      <c r="L238" s="20">
        <f>K238/$K$499</f>
        <v>0.061870349793590754</v>
      </c>
      <c r="M238" s="21">
        <f>$F$509*L238</f>
        <v>1145461.0081094536</v>
      </c>
      <c r="N238" s="21">
        <f t="shared" si="3"/>
        <v>4525950.7711526</v>
      </c>
      <c r="O238" s="21">
        <v>5187835.5</v>
      </c>
      <c r="AD238" s="38" t="e">
        <f>#REF!-O238</f>
        <v>#REF!</v>
      </c>
      <c r="AE238" s="68" t="e">
        <f>AD238/#REF!</f>
        <v>#REF!</v>
      </c>
      <c r="AF238" s="69">
        <v>48341.610620796455</v>
      </c>
      <c r="AG238" s="70" t="e">
        <f>#REF!-AF238</f>
        <v>#REF!</v>
      </c>
      <c r="AH238" s="68" t="e">
        <f>AG238/#REF!</f>
        <v>#REF!</v>
      </c>
      <c r="AI238" s="38" t="e">
        <f>#REF!-#REF!</f>
        <v>#REF!</v>
      </c>
      <c r="AJ238" s="68" t="e">
        <f>AI238/#REF!</f>
        <v>#REF!</v>
      </c>
      <c r="AK238" s="38" t="e">
        <f>#REF!-#REF!</f>
        <v>#REF!</v>
      </c>
      <c r="AL238" s="76" t="e">
        <f>AK238/#REF!</f>
        <v>#REF!</v>
      </c>
    </row>
    <row r="239" spans="1:38" s="39" customFormat="1" ht="12.75">
      <c r="A239" s="15" t="s">
        <v>797</v>
      </c>
      <c r="B239" s="15" t="s">
        <v>798</v>
      </c>
      <c r="C239" s="32">
        <v>991</v>
      </c>
      <c r="D239" s="44">
        <v>1167879</v>
      </c>
      <c r="E239" s="34">
        <v>113700</v>
      </c>
      <c r="F239" s="17">
        <f>D239/E239*C239</f>
        <v>10179.138865435358</v>
      </c>
      <c r="G239" s="18">
        <f>F239/$F$499</f>
        <v>0.000622794952347177</v>
      </c>
      <c r="H239" s="19">
        <f>$B$509*G239</f>
        <v>58280.35723454736</v>
      </c>
      <c r="I239" s="20">
        <f>D239/E239</f>
        <v>10.271583113456465</v>
      </c>
      <c r="J239" s="20">
        <f>(I239-10)*C239</f>
        <v>269.13886543535705</v>
      </c>
      <c r="K239" s="20">
        <f>IF(J239&gt;0,J239,0)</f>
        <v>269.13886543535705</v>
      </c>
      <c r="L239" s="20">
        <f>K239/$K$499</f>
        <v>7.150646955231465E-05</v>
      </c>
      <c r="M239" s="21">
        <f>$F$509*L239</f>
        <v>1323.8630939213997</v>
      </c>
      <c r="N239" s="21">
        <f t="shared" si="3"/>
        <v>59604.22032846876</v>
      </c>
      <c r="O239" s="21">
        <v>81331.63</v>
      </c>
      <c r="AD239" s="38" t="e">
        <f>#REF!-O239</f>
        <v>#REF!</v>
      </c>
      <c r="AE239" s="68" t="e">
        <f>AD239/#REF!</f>
        <v>#REF!</v>
      </c>
      <c r="AF239" s="69">
        <v>134362.78937257396</v>
      </c>
      <c r="AG239" s="70" t="e">
        <f>#REF!-AF239</f>
        <v>#REF!</v>
      </c>
      <c r="AH239" s="68" t="e">
        <f>AG239/#REF!</f>
        <v>#REF!</v>
      </c>
      <c r="AI239" s="38" t="e">
        <f>#REF!-#REF!</f>
        <v>#REF!</v>
      </c>
      <c r="AJ239" s="68" t="e">
        <f>AI239/#REF!</f>
        <v>#REF!</v>
      </c>
      <c r="AK239" s="38" t="e">
        <f>#REF!-#REF!</f>
        <v>#REF!</v>
      </c>
      <c r="AL239" s="76" t="e">
        <f>AK239/#REF!</f>
        <v>#REF!</v>
      </c>
    </row>
    <row r="240" spans="1:38" s="39" customFormat="1" ht="12.75">
      <c r="A240" s="15" t="s">
        <v>949</v>
      </c>
      <c r="B240" s="15" t="s">
        <v>950</v>
      </c>
      <c r="C240" s="32">
        <v>2614</v>
      </c>
      <c r="D240" s="44">
        <v>3076104.92</v>
      </c>
      <c r="E240" s="34">
        <v>306850</v>
      </c>
      <c r="F240" s="17">
        <f>D240/E240*C240</f>
        <v>26204.784946651456</v>
      </c>
      <c r="G240" s="18">
        <f>F240/$F$499</f>
        <v>0.0016032994546852375</v>
      </c>
      <c r="H240" s="19">
        <f>$B$509*G240</f>
        <v>150034.7178808251</v>
      </c>
      <c r="I240" s="20">
        <f>D240/E240</f>
        <v>10.024783835750366</v>
      </c>
      <c r="J240" s="20">
        <f>(I240-10)*C240</f>
        <v>64.78494665145678</v>
      </c>
      <c r="K240" s="20">
        <f>IF(J240&gt;0,J240,0)</f>
        <v>64.78494665145678</v>
      </c>
      <c r="L240" s="20">
        <f>K240/$K$499</f>
        <v>1.7212463193255853E-05</v>
      </c>
      <c r="M240" s="21">
        <f>$F$509*L240</f>
        <v>318.6696940807687</v>
      </c>
      <c r="N240" s="21">
        <f t="shared" si="3"/>
        <v>150353.38757490588</v>
      </c>
      <c r="O240" s="21">
        <v>184109.61</v>
      </c>
      <c r="AD240" s="38" t="e">
        <f>#REF!-O240</f>
        <v>#REF!</v>
      </c>
      <c r="AE240" s="68" t="e">
        <f>AD240/#REF!</f>
        <v>#REF!</v>
      </c>
      <c r="AF240" s="69">
        <v>110153.39522459541</v>
      </c>
      <c r="AG240" s="70" t="e">
        <f>#REF!-AF240</f>
        <v>#REF!</v>
      </c>
      <c r="AH240" s="68" t="e">
        <f>AG240/#REF!</f>
        <v>#REF!</v>
      </c>
      <c r="AI240" s="38" t="e">
        <f>#REF!-#REF!</f>
        <v>#REF!</v>
      </c>
      <c r="AJ240" s="68" t="e">
        <f>AI240/#REF!</f>
        <v>#REF!</v>
      </c>
      <c r="AK240" s="38" t="e">
        <f>#REF!-#REF!</f>
        <v>#REF!</v>
      </c>
      <c r="AL240" s="76" t="e">
        <f>AK240/#REF!</f>
        <v>#REF!</v>
      </c>
    </row>
    <row r="241" spans="1:38" s="39" customFormat="1" ht="12.75">
      <c r="A241" s="15" t="s">
        <v>88</v>
      </c>
      <c r="B241" s="15" t="s">
        <v>89</v>
      </c>
      <c r="C241" s="32">
        <v>2329</v>
      </c>
      <c r="D241" s="44">
        <v>994054.12</v>
      </c>
      <c r="E241" s="34">
        <v>64500</v>
      </c>
      <c r="F241" s="17">
        <f>D241/E241*C241</f>
        <v>35893.83016248062</v>
      </c>
      <c r="G241" s="18">
        <f>F241/$F$499</f>
        <v>0.002196108781019532</v>
      </c>
      <c r="H241" s="19">
        <f>$B$509*G241</f>
        <v>205509.0584812522</v>
      </c>
      <c r="I241" s="20">
        <f>D241/E241</f>
        <v>15.411691782945736</v>
      </c>
      <c r="J241" s="20">
        <f>(I241-10)*C241</f>
        <v>12603.830162480619</v>
      </c>
      <c r="K241" s="20">
        <f>IF(J241&gt;0,J241,0)</f>
        <v>12603.830162480619</v>
      </c>
      <c r="L241" s="20">
        <f>K241/$K$499</f>
        <v>0.003348663138258019</v>
      </c>
      <c r="M241" s="21">
        <f>$F$509*L241</f>
        <v>61996.78952785475</v>
      </c>
      <c r="N241" s="21">
        <f t="shared" si="3"/>
        <v>267505.84800910694</v>
      </c>
      <c r="O241" s="21">
        <v>328026.42</v>
      </c>
      <c r="AD241" s="38" t="e">
        <f>#REF!-O241</f>
        <v>#REF!</v>
      </c>
      <c r="AE241" s="68" t="e">
        <f>AD241/#REF!</f>
        <v>#REF!</v>
      </c>
      <c r="AF241" s="69">
        <v>25223.46562255432</v>
      </c>
      <c r="AG241" s="70" t="e">
        <f>#REF!-AF241</f>
        <v>#REF!</v>
      </c>
      <c r="AH241" s="68" t="e">
        <f>AG241/#REF!</f>
        <v>#REF!</v>
      </c>
      <c r="AI241" s="38" t="e">
        <f>#REF!-#REF!</f>
        <v>#REF!</v>
      </c>
      <c r="AJ241" s="68" t="e">
        <f>AI241/#REF!</f>
        <v>#REF!</v>
      </c>
      <c r="AK241" s="38" t="e">
        <f>#REF!-#REF!</f>
        <v>#REF!</v>
      </c>
      <c r="AL241" s="76" t="e">
        <f>AK241/#REF!</f>
        <v>#REF!</v>
      </c>
    </row>
    <row r="242" spans="1:38" s="39" customFormat="1" ht="12.75">
      <c r="A242" s="15" t="s">
        <v>951</v>
      </c>
      <c r="B242" s="15" t="s">
        <v>952</v>
      </c>
      <c r="C242" s="32">
        <v>3695</v>
      </c>
      <c r="D242" s="44">
        <v>2459711</v>
      </c>
      <c r="E242" s="34">
        <v>334400</v>
      </c>
      <c r="F242" s="17">
        <f>D242/E242*C242</f>
        <v>27178.923878588517</v>
      </c>
      <c r="G242" s="18">
        <f>F242/$F$499</f>
        <v>0.0016629006466638012</v>
      </c>
      <c r="H242" s="19">
        <f>$B$509*G242</f>
        <v>155612.12140187866</v>
      </c>
      <c r="I242" s="20">
        <f>D242/E242</f>
        <v>7.35559509569378</v>
      </c>
      <c r="J242" s="20">
        <f>(I242-10)*C242</f>
        <v>-9771.076121411483</v>
      </c>
      <c r="K242" s="20">
        <f>IF(J242&gt;0,J242,0)</f>
        <v>0</v>
      </c>
      <c r="L242" s="20">
        <f>K242/$K$499</f>
        <v>0</v>
      </c>
      <c r="M242" s="21">
        <f>$F$509*L242</f>
        <v>0</v>
      </c>
      <c r="N242" s="21">
        <f t="shared" si="3"/>
        <v>155612.12140187866</v>
      </c>
      <c r="O242" s="21">
        <v>210799.13</v>
      </c>
      <c r="AD242" s="38" t="e">
        <f>#REF!-O242</f>
        <v>#REF!</v>
      </c>
      <c r="AE242" s="68" t="e">
        <f>AD242/#REF!</f>
        <v>#REF!</v>
      </c>
      <c r="AF242" s="69">
        <v>86335.3749848405</v>
      </c>
      <c r="AG242" s="70" t="e">
        <f>#REF!-AF242</f>
        <v>#REF!</v>
      </c>
      <c r="AH242" s="68" t="e">
        <f>AG242/#REF!</f>
        <v>#REF!</v>
      </c>
      <c r="AI242" s="38" t="e">
        <f>#REF!-#REF!</f>
        <v>#REF!</v>
      </c>
      <c r="AJ242" s="68" t="e">
        <f>AI242/#REF!</f>
        <v>#REF!</v>
      </c>
      <c r="AK242" s="38" t="e">
        <f>#REF!-#REF!</f>
        <v>#REF!</v>
      </c>
      <c r="AL242" s="76" t="e">
        <f>AK242/#REF!</f>
        <v>#REF!</v>
      </c>
    </row>
    <row r="243" spans="1:38" s="39" customFormat="1" ht="12.75">
      <c r="A243" s="15" t="s">
        <v>605</v>
      </c>
      <c r="B243" s="15" t="s">
        <v>606</v>
      </c>
      <c r="C243" s="32">
        <v>5182</v>
      </c>
      <c r="D243" s="44">
        <v>4884018.99</v>
      </c>
      <c r="E243" s="34">
        <v>303950</v>
      </c>
      <c r="F243" s="17">
        <f>D243/E243*C243</f>
        <v>83266.93997756211</v>
      </c>
      <c r="G243" s="18">
        <f>F243/$F$499</f>
        <v>0.005094559628370203</v>
      </c>
      <c r="H243" s="19">
        <f>$B$509*G243</f>
        <v>476742.39165734965</v>
      </c>
      <c r="I243" s="20">
        <f>D243/E243</f>
        <v>16.068494785326536</v>
      </c>
      <c r="J243" s="20">
        <f>(I243-10)*C243</f>
        <v>31446.939977562106</v>
      </c>
      <c r="K243" s="20">
        <f>IF(J243&gt;0,J243,0)</f>
        <v>31446.939977562106</v>
      </c>
      <c r="L243" s="20">
        <f>K243/$K$499</f>
        <v>0.008355016479621388</v>
      </c>
      <c r="M243" s="21">
        <f>$F$509*L243</f>
        <v>154683.8773571896</v>
      </c>
      <c r="N243" s="21">
        <f t="shared" si="3"/>
        <v>631426.2690145392</v>
      </c>
      <c r="O243" s="21">
        <v>824957.42</v>
      </c>
      <c r="AD243" s="38" t="e">
        <f>#REF!-O243</f>
        <v>#REF!</v>
      </c>
      <c r="AE243" s="68" t="e">
        <f>AD243/#REF!</f>
        <v>#REF!</v>
      </c>
      <c r="AF243" s="69">
        <v>141661.81263106695</v>
      </c>
      <c r="AG243" s="70" t="e">
        <f>#REF!-AF243</f>
        <v>#REF!</v>
      </c>
      <c r="AH243" s="68" t="e">
        <f>AG243/#REF!</f>
        <v>#REF!</v>
      </c>
      <c r="AI243" s="38" t="e">
        <f>#REF!-#REF!</f>
        <v>#REF!</v>
      </c>
      <c r="AJ243" s="68" t="e">
        <f>AI243/#REF!</f>
        <v>#REF!</v>
      </c>
      <c r="AK243" s="38" t="e">
        <f>#REF!-#REF!</f>
        <v>#REF!</v>
      </c>
      <c r="AL243" s="76" t="e">
        <f>AK243/#REF!</f>
        <v>#REF!</v>
      </c>
    </row>
    <row r="244" spans="1:38" s="39" customFormat="1" ht="12.75">
      <c r="A244" s="15" t="s">
        <v>494</v>
      </c>
      <c r="B244" s="15" t="s">
        <v>495</v>
      </c>
      <c r="C244" s="32">
        <v>47</v>
      </c>
      <c r="D244" s="44">
        <v>102513</v>
      </c>
      <c r="E244" s="34">
        <v>24650</v>
      </c>
      <c r="F244" s="17">
        <f>D244/E244*C244</f>
        <v>195.460892494929</v>
      </c>
      <c r="G244" s="18">
        <f>F244/$F$499</f>
        <v>1.1958974018958878E-05</v>
      </c>
      <c r="H244" s="19">
        <f>$B$509*G244</f>
        <v>1119.105534424862</v>
      </c>
      <c r="I244" s="20">
        <f>D244/E244</f>
        <v>4.158742393509128</v>
      </c>
      <c r="J244" s="20">
        <f>(I244-10)*C244</f>
        <v>-274.539107505071</v>
      </c>
      <c r="K244" s="20">
        <f>IF(J244&gt;0,J244,0)</f>
        <v>0</v>
      </c>
      <c r="L244" s="20">
        <f>K244/$K$499</f>
        <v>0</v>
      </c>
      <c r="M244" s="21">
        <f>$F$509*L244</f>
        <v>0</v>
      </c>
      <c r="N244" s="21">
        <f t="shared" si="3"/>
        <v>1119.105534424862</v>
      </c>
      <c r="O244" s="21">
        <v>1250.02</v>
      </c>
      <c r="AD244" s="38" t="e">
        <f>#REF!-O244</f>
        <v>#REF!</v>
      </c>
      <c r="AE244" s="68" t="e">
        <f>AD244/#REF!</f>
        <v>#REF!</v>
      </c>
      <c r="AF244" s="69">
        <v>104222.76669232245</v>
      </c>
      <c r="AG244" s="70" t="e">
        <f>#REF!-AF244</f>
        <v>#REF!</v>
      </c>
      <c r="AH244" s="68" t="e">
        <f>AG244/#REF!</f>
        <v>#REF!</v>
      </c>
      <c r="AI244" s="38" t="e">
        <f>#REF!-#REF!</f>
        <v>#REF!</v>
      </c>
      <c r="AJ244" s="68" t="e">
        <f>AI244/#REF!</f>
        <v>#REF!</v>
      </c>
      <c r="AK244" s="38" t="e">
        <f>#REF!-#REF!</f>
        <v>#REF!</v>
      </c>
      <c r="AL244" s="76" t="e">
        <f>AK244/#REF!</f>
        <v>#REF!</v>
      </c>
    </row>
    <row r="245" spans="1:38" s="39" customFormat="1" ht="12.75">
      <c r="A245" s="15" t="s">
        <v>799</v>
      </c>
      <c r="B245" s="15" t="s">
        <v>800</v>
      </c>
      <c r="C245" s="32">
        <v>2273</v>
      </c>
      <c r="D245" s="44">
        <v>4822648.95</v>
      </c>
      <c r="E245" s="34">
        <v>484500</v>
      </c>
      <c r="F245" s="17">
        <f>D245/E245*C245</f>
        <v>22625.141513622293</v>
      </c>
      <c r="G245" s="18">
        <f>F245/$F$499</f>
        <v>0.001384284477999591</v>
      </c>
      <c r="H245" s="19">
        <f>$B$509*G245</f>
        <v>129539.57572713582</v>
      </c>
      <c r="I245" s="20">
        <f>D245/E245</f>
        <v>9.953867801857585</v>
      </c>
      <c r="J245" s="20">
        <f>(I245-10)*C245</f>
        <v>-104.85848637770825</v>
      </c>
      <c r="K245" s="20">
        <f>IF(J245&gt;0,J245,0)</f>
        <v>0</v>
      </c>
      <c r="L245" s="20">
        <f>K245/$K$499</f>
        <v>0</v>
      </c>
      <c r="M245" s="21">
        <f>$F$509*L245</f>
        <v>0</v>
      </c>
      <c r="N245" s="21">
        <f t="shared" si="3"/>
        <v>129539.57572713582</v>
      </c>
      <c r="O245" s="21">
        <v>132631.28</v>
      </c>
      <c r="AD245" s="38" t="e">
        <f>#REF!-O245</f>
        <v>#REF!</v>
      </c>
      <c r="AE245" s="68" t="e">
        <f>AD245/#REF!</f>
        <v>#REF!</v>
      </c>
      <c r="AF245" s="69">
        <v>69892.30443370903</v>
      </c>
      <c r="AG245" s="70" t="e">
        <f>#REF!-AF245</f>
        <v>#REF!</v>
      </c>
      <c r="AH245" s="68" t="e">
        <f>AG245/#REF!</f>
        <v>#REF!</v>
      </c>
      <c r="AI245" s="38" t="e">
        <f>#REF!-#REF!</f>
        <v>#REF!</v>
      </c>
      <c r="AJ245" s="68" t="e">
        <f>AI245/#REF!</f>
        <v>#REF!</v>
      </c>
      <c r="AK245" s="38" t="e">
        <f>#REF!-#REF!</f>
        <v>#REF!</v>
      </c>
      <c r="AL245" s="76" t="e">
        <f>AK245/#REF!</f>
        <v>#REF!</v>
      </c>
    </row>
    <row r="246" spans="1:38" s="39" customFormat="1" ht="12.75">
      <c r="A246" s="15" t="s">
        <v>90</v>
      </c>
      <c r="B246" s="15" t="s">
        <v>91</v>
      </c>
      <c r="C246" s="32">
        <v>866</v>
      </c>
      <c r="D246" s="44">
        <v>577106.89</v>
      </c>
      <c r="E246" s="34">
        <v>53600</v>
      </c>
      <c r="F246" s="17">
        <f>D246/E246*C246</f>
        <v>9324.15236455224</v>
      </c>
      <c r="G246" s="18">
        <f>F246/$F$499</f>
        <v>0.0005704839185638486</v>
      </c>
      <c r="H246" s="19">
        <f>$B$509*G246</f>
        <v>53385.15741844263</v>
      </c>
      <c r="I246" s="20">
        <f>D246/E246</f>
        <v>10.76691958955224</v>
      </c>
      <c r="J246" s="20">
        <f>(I246-10)*C246</f>
        <v>664.1523645522395</v>
      </c>
      <c r="K246" s="20">
        <f>IF(J246&gt;0,J246,0)</f>
        <v>664.1523645522395</v>
      </c>
      <c r="L246" s="20">
        <f>K246/$K$499</f>
        <v>0.00017645608618112847</v>
      </c>
      <c r="M246" s="21">
        <f>$F$509*L246</f>
        <v>3266.889019350952</v>
      </c>
      <c r="N246" s="21">
        <f t="shared" si="3"/>
        <v>56652.04643779358</v>
      </c>
      <c r="O246" s="21">
        <v>107783.52</v>
      </c>
      <c r="AD246" s="38" t="e">
        <f>#REF!-O246</f>
        <v>#REF!</v>
      </c>
      <c r="AE246" s="68" t="e">
        <f>AD246/#REF!</f>
        <v>#REF!</v>
      </c>
      <c r="AF246" s="69">
        <v>136688.30307809237</v>
      </c>
      <c r="AG246" s="70" t="e">
        <f>#REF!-AF246</f>
        <v>#REF!</v>
      </c>
      <c r="AH246" s="68" t="e">
        <f>AG246/#REF!</f>
        <v>#REF!</v>
      </c>
      <c r="AI246" s="38" t="e">
        <f>#REF!-#REF!</f>
        <v>#REF!</v>
      </c>
      <c r="AJ246" s="68" t="e">
        <f>AI246/#REF!</f>
        <v>#REF!</v>
      </c>
      <c r="AK246" s="38" t="e">
        <f>#REF!-#REF!</f>
        <v>#REF!</v>
      </c>
      <c r="AL246" s="76" t="e">
        <f>AK246/#REF!</f>
        <v>#REF!</v>
      </c>
    </row>
    <row r="247" spans="1:38" s="39" customFormat="1" ht="12.75">
      <c r="A247" s="15" t="s">
        <v>12</v>
      </c>
      <c r="B247" s="15" t="s">
        <v>13</v>
      </c>
      <c r="C247" s="32">
        <v>9352</v>
      </c>
      <c r="D247" s="44">
        <v>8371298</v>
      </c>
      <c r="E247" s="34">
        <v>626700</v>
      </c>
      <c r="F247" s="17">
        <f>D247/E247*C247</f>
        <v>124921.6194287538</v>
      </c>
      <c r="G247" s="18">
        <f>F247/$F$499</f>
        <v>0.007643137110885205</v>
      </c>
      <c r="H247" s="19">
        <f>$B$509*G247</f>
        <v>715235.0216330957</v>
      </c>
      <c r="I247" s="20">
        <f>D247/E247</f>
        <v>13.357743737035264</v>
      </c>
      <c r="J247" s="20">
        <f>(I247-10)*C247</f>
        <v>31401.61942875379</v>
      </c>
      <c r="K247" s="20">
        <f>IF(J247&gt;0,J247,0)</f>
        <v>31401.61942875379</v>
      </c>
      <c r="L247" s="20">
        <f>K247/$K$499</f>
        <v>0.00834297543739505</v>
      </c>
      <c r="M247" s="21">
        <f>$F$509*L247</f>
        <v>154460.95079522117</v>
      </c>
      <c r="N247" s="21">
        <f t="shared" si="3"/>
        <v>869695.9724283168</v>
      </c>
      <c r="O247" s="21">
        <v>1098220</v>
      </c>
      <c r="AD247" s="38" t="e">
        <f>#REF!-O247</f>
        <v>#REF!</v>
      </c>
      <c r="AE247" s="68" t="e">
        <f>AD247/#REF!</f>
        <v>#REF!</v>
      </c>
      <c r="AF247" s="69">
        <v>1871.4988380903724</v>
      </c>
      <c r="AG247" s="70" t="e">
        <f>#REF!-AF247</f>
        <v>#REF!</v>
      </c>
      <c r="AH247" s="68" t="e">
        <f>AG247/#REF!</f>
        <v>#REF!</v>
      </c>
      <c r="AI247" s="38" t="e">
        <f>#REF!-#REF!</f>
        <v>#REF!</v>
      </c>
      <c r="AJ247" s="68" t="e">
        <f>AI247/#REF!</f>
        <v>#REF!</v>
      </c>
      <c r="AK247" s="38" t="e">
        <f>#REF!-#REF!</f>
        <v>#REF!</v>
      </c>
      <c r="AL247" s="76" t="e">
        <f>AK247/#REF!</f>
        <v>#REF!</v>
      </c>
    </row>
    <row r="248" spans="1:38" s="39" customFormat="1" ht="12.75">
      <c r="A248" s="15" t="s">
        <v>354</v>
      </c>
      <c r="B248" s="15" t="s">
        <v>355</v>
      </c>
      <c r="C248" s="32">
        <v>3378</v>
      </c>
      <c r="D248" s="44">
        <v>3375842.51</v>
      </c>
      <c r="E248" s="34">
        <v>311450</v>
      </c>
      <c r="F248" s="17">
        <f>D248/E248*C248</f>
        <v>36614.53202369562</v>
      </c>
      <c r="G248" s="18">
        <f>F248/$F$499</f>
        <v>0.0022402038157022836</v>
      </c>
      <c r="H248" s="19">
        <f>$B$509*G248</f>
        <v>209635.4155814426</v>
      </c>
      <c r="I248" s="20">
        <f>D248/E248</f>
        <v>10.839115459945416</v>
      </c>
      <c r="J248" s="20">
        <f>(I248-10)*C248</f>
        <v>2834.5320236956168</v>
      </c>
      <c r="K248" s="20">
        <f>IF(J248&gt;0,J248,0)</f>
        <v>2834.5320236956168</v>
      </c>
      <c r="L248" s="20">
        <f>K248/$K$499</f>
        <v>0.0007530959065298349</v>
      </c>
      <c r="M248" s="21">
        <f>$F$509*L248</f>
        <v>13942.736693338204</v>
      </c>
      <c r="N248" s="21">
        <f t="shared" si="3"/>
        <v>223578.1522747808</v>
      </c>
      <c r="O248" s="21">
        <v>305503.97</v>
      </c>
      <c r="AD248" s="38" t="e">
        <f>#REF!-O248</f>
        <v>#REF!</v>
      </c>
      <c r="AE248" s="68" t="e">
        <f>AD248/#REF!</f>
        <v>#REF!</v>
      </c>
      <c r="AF248" s="69">
        <v>121735.03875414959</v>
      </c>
      <c r="AG248" s="70" t="e">
        <f>#REF!-AF248</f>
        <v>#REF!</v>
      </c>
      <c r="AH248" s="68" t="e">
        <f>AG248/#REF!</f>
        <v>#REF!</v>
      </c>
      <c r="AI248" s="38" t="e">
        <f>#REF!-#REF!</f>
        <v>#REF!</v>
      </c>
      <c r="AJ248" s="68" t="e">
        <f>AI248/#REF!</f>
        <v>#REF!</v>
      </c>
      <c r="AK248" s="38" t="e">
        <f>#REF!-#REF!</f>
        <v>#REF!</v>
      </c>
      <c r="AL248" s="76" t="e">
        <f>AK248/#REF!</f>
        <v>#REF!</v>
      </c>
    </row>
    <row r="249" spans="1:38" s="39" customFormat="1" ht="12.75">
      <c r="A249" s="15" t="s">
        <v>92</v>
      </c>
      <c r="B249" s="15" t="s">
        <v>93</v>
      </c>
      <c r="C249" s="32">
        <v>980</v>
      </c>
      <c r="D249" s="44">
        <v>524452.87</v>
      </c>
      <c r="E249" s="34">
        <v>48950</v>
      </c>
      <c r="F249" s="17">
        <f>D249/E249*C249</f>
        <v>10499.771452502553</v>
      </c>
      <c r="G249" s="18">
        <f>F249/$F$499</f>
        <v>0.0006424123639399724</v>
      </c>
      <c r="H249" s="19">
        <f>$B$509*G249</f>
        <v>60116.1295884118</v>
      </c>
      <c r="I249" s="20">
        <f>D249/E249</f>
        <v>10.714052502553626</v>
      </c>
      <c r="J249" s="20">
        <f>(I249-10)*C249</f>
        <v>699.7714525025534</v>
      </c>
      <c r="K249" s="20">
        <f>IF(J249&gt;0,J249,0)</f>
        <v>699.7714525025534</v>
      </c>
      <c r="L249" s="20">
        <f>K249/$K$499</f>
        <v>0.00018591958460184276</v>
      </c>
      <c r="M249" s="21">
        <f>$F$509*L249</f>
        <v>3442.0952122591507</v>
      </c>
      <c r="N249" s="21">
        <f t="shared" si="3"/>
        <v>63558.22480067095</v>
      </c>
      <c r="O249" s="21">
        <v>108746.23</v>
      </c>
      <c r="AD249" s="38" t="e">
        <f>#REF!-O249</f>
        <v>#REF!</v>
      </c>
      <c r="AE249" s="68" t="e">
        <f>AD249/#REF!</f>
        <v>#REF!</v>
      </c>
      <c r="AF249" s="69">
        <v>81123.85579160918</v>
      </c>
      <c r="AG249" s="70" t="e">
        <f>#REF!-AF249</f>
        <v>#REF!</v>
      </c>
      <c r="AH249" s="68" t="e">
        <f>AG249/#REF!</f>
        <v>#REF!</v>
      </c>
      <c r="AI249" s="38" t="e">
        <f>#REF!-#REF!</f>
        <v>#REF!</v>
      </c>
      <c r="AJ249" s="68" t="e">
        <f>AI249/#REF!</f>
        <v>#REF!</v>
      </c>
      <c r="AK249" s="38" t="e">
        <f>#REF!-#REF!</f>
        <v>#REF!</v>
      </c>
      <c r="AL249" s="76" t="e">
        <f>AK249/#REF!</f>
        <v>#REF!</v>
      </c>
    </row>
    <row r="250" spans="1:38" s="39" customFormat="1" ht="12.75">
      <c r="A250" s="15" t="s">
        <v>14</v>
      </c>
      <c r="B250" s="15" t="s">
        <v>15</v>
      </c>
      <c r="C250" s="32">
        <v>2172</v>
      </c>
      <c r="D250" s="44">
        <v>2067195</v>
      </c>
      <c r="E250" s="34">
        <v>190850</v>
      </c>
      <c r="F250" s="17">
        <f>D250/E250*C250</f>
        <v>23526.05470264606</v>
      </c>
      <c r="G250" s="18">
        <f>F250/$F$499</f>
        <v>0.0014394054655452308</v>
      </c>
      <c r="H250" s="19">
        <f>$B$509*G250</f>
        <v>134697.72743208113</v>
      </c>
      <c r="I250" s="20">
        <f>D250/E250</f>
        <v>10.831516898087504</v>
      </c>
      <c r="J250" s="20">
        <f>(I250-10)*C250</f>
        <v>1806.0547026460579</v>
      </c>
      <c r="K250" s="20">
        <f>IF(J250&gt;0,J250,0)</f>
        <v>1806.0547026460579</v>
      </c>
      <c r="L250" s="20">
        <f>K250/$K$499</f>
        <v>0.00047984372452366435</v>
      </c>
      <c r="M250" s="21">
        <f>$F$509*L250</f>
        <v>8883.77515662292</v>
      </c>
      <c r="N250" s="21">
        <f t="shared" si="3"/>
        <v>143581.50258870405</v>
      </c>
      <c r="O250" s="21">
        <v>183225.64</v>
      </c>
      <c r="AD250" s="38" t="e">
        <f>#REF!-O250</f>
        <v>#REF!</v>
      </c>
      <c r="AE250" s="68" t="e">
        <f>AD250/#REF!</f>
        <v>#REF!</v>
      </c>
      <c r="AF250" s="69">
        <v>47578.63405169907</v>
      </c>
      <c r="AG250" s="70" t="e">
        <f>#REF!-AF250</f>
        <v>#REF!</v>
      </c>
      <c r="AH250" s="68" t="e">
        <f>AG250/#REF!</f>
        <v>#REF!</v>
      </c>
      <c r="AI250" s="38" t="e">
        <f>#REF!-#REF!</f>
        <v>#REF!</v>
      </c>
      <c r="AJ250" s="68" t="e">
        <f>AI250/#REF!</f>
        <v>#REF!</v>
      </c>
      <c r="AK250" s="38" t="e">
        <f>#REF!-#REF!</f>
        <v>#REF!</v>
      </c>
      <c r="AL250" s="76" t="e">
        <f>AK250/#REF!</f>
        <v>#REF!</v>
      </c>
    </row>
    <row r="251" spans="1:38" s="39" customFormat="1" ht="12.75">
      <c r="A251" s="15" t="s">
        <v>16</v>
      </c>
      <c r="B251" s="15" t="s">
        <v>17</v>
      </c>
      <c r="C251" s="32">
        <v>3215</v>
      </c>
      <c r="D251" s="44">
        <v>3061360.33</v>
      </c>
      <c r="E251" s="34">
        <v>179900</v>
      </c>
      <c r="F251" s="17">
        <f>D251/E251*C251</f>
        <v>54709.69127821011</v>
      </c>
      <c r="G251" s="18">
        <f>F251/$F$499</f>
        <v>0.0033473282979015876</v>
      </c>
      <c r="H251" s="19">
        <f>$B$509*G251</f>
        <v>313238.7124330202</v>
      </c>
      <c r="I251" s="20">
        <f>D251/E251</f>
        <v>17.017011284046692</v>
      </c>
      <c r="J251" s="20">
        <f>(I251-10)*C251</f>
        <v>22559.691278210114</v>
      </c>
      <c r="K251" s="20">
        <f>IF(J251&gt;0,J251,0)</f>
        <v>22559.691278210114</v>
      </c>
      <c r="L251" s="20">
        <f>K251/$K$499</f>
        <v>0.005993797569464774</v>
      </c>
      <c r="M251" s="21">
        <f>$F$509*L251</f>
        <v>110968.52416752197</v>
      </c>
      <c r="N251" s="21">
        <f t="shared" si="3"/>
        <v>424207.23660054215</v>
      </c>
      <c r="O251" s="21">
        <v>556370.76</v>
      </c>
      <c r="AD251" s="38" t="e">
        <f>#REF!-O251</f>
        <v>#REF!</v>
      </c>
      <c r="AE251" s="68" t="e">
        <f>AD251/#REF!</f>
        <v>#REF!</v>
      </c>
      <c r="AF251" s="69">
        <v>16528.932990674904</v>
      </c>
      <c r="AG251" s="70" t="e">
        <f>#REF!-AF251</f>
        <v>#REF!</v>
      </c>
      <c r="AH251" s="68" t="e">
        <f>AG251/#REF!</f>
        <v>#REF!</v>
      </c>
      <c r="AI251" s="38" t="e">
        <f>#REF!-#REF!</f>
        <v>#REF!</v>
      </c>
      <c r="AJ251" s="68" t="e">
        <f>AI251/#REF!</f>
        <v>#REF!</v>
      </c>
      <c r="AK251" s="38" t="e">
        <f>#REF!-#REF!</f>
        <v>#REF!</v>
      </c>
      <c r="AL251" s="76" t="e">
        <f>AK251/#REF!</f>
        <v>#REF!</v>
      </c>
    </row>
    <row r="252" spans="1:38" s="39" customFormat="1" ht="12.75">
      <c r="A252" s="15" t="s">
        <v>190</v>
      </c>
      <c r="B252" s="15" t="s">
        <v>191</v>
      </c>
      <c r="C252" s="32">
        <v>218</v>
      </c>
      <c r="D252" s="44">
        <v>838328</v>
      </c>
      <c r="E252" s="34">
        <v>138000</v>
      </c>
      <c r="F252" s="17">
        <f>D252/E252*C252</f>
        <v>1324.3152463768115</v>
      </c>
      <c r="G252" s="18">
        <f>F252/$F$499</f>
        <v>8.102619108189276E-05</v>
      </c>
      <c r="H252" s="19">
        <f>$B$509*G252</f>
        <v>7582.327608485491</v>
      </c>
      <c r="I252" s="20">
        <f>D252/E252</f>
        <v>6.074840579710145</v>
      </c>
      <c r="J252" s="20">
        <f>(I252-10)*C252</f>
        <v>-855.6847536231884</v>
      </c>
      <c r="K252" s="20">
        <f>IF(J252&gt;0,J252,0)</f>
        <v>0</v>
      </c>
      <c r="L252" s="20">
        <f>K252/$K$499</f>
        <v>0</v>
      </c>
      <c r="M252" s="21">
        <f>$F$509*L252</f>
        <v>0</v>
      </c>
      <c r="N252" s="21">
        <f t="shared" si="3"/>
        <v>7582.327608485491</v>
      </c>
      <c r="O252" s="21">
        <v>10249.84</v>
      </c>
      <c r="AD252" s="38" t="e">
        <f>#REF!-O252</f>
        <v>#REF!</v>
      </c>
      <c r="AE252" s="68" t="e">
        <f>AD252/#REF!</f>
        <v>#REF!</v>
      </c>
      <c r="AF252" s="69">
        <v>14054.817810930777</v>
      </c>
      <c r="AG252" s="70" t="e">
        <f>#REF!-AF252</f>
        <v>#REF!</v>
      </c>
      <c r="AH252" s="68" t="e">
        <f>AG252/#REF!</f>
        <v>#REF!</v>
      </c>
      <c r="AI252" s="38" t="e">
        <f>#REF!-#REF!</f>
        <v>#REF!</v>
      </c>
      <c r="AJ252" s="68" t="e">
        <f>AI252/#REF!</f>
        <v>#REF!</v>
      </c>
      <c r="AK252" s="38" t="e">
        <f>#REF!-#REF!</f>
        <v>#REF!</v>
      </c>
      <c r="AL252" s="76" t="e">
        <f>AK252/#REF!</f>
        <v>#REF!</v>
      </c>
    </row>
    <row r="253" spans="1:38" s="39" customFormat="1" ht="12.75">
      <c r="A253" s="15" t="s">
        <v>496</v>
      </c>
      <c r="B253" s="15" t="s">
        <v>497</v>
      </c>
      <c r="C253" s="32">
        <v>1028</v>
      </c>
      <c r="D253" s="44">
        <v>3755399.78</v>
      </c>
      <c r="E253" s="34">
        <v>564150</v>
      </c>
      <c r="F253" s="17">
        <f>D253/E253*C253</f>
        <v>6843.128554178853</v>
      </c>
      <c r="G253" s="18">
        <f>F253/$F$499</f>
        <v>0.0004186862934228324</v>
      </c>
      <c r="H253" s="19">
        <f>$B$509*G253</f>
        <v>39180.12928320708</v>
      </c>
      <c r="I253" s="20">
        <f>D253/E253</f>
        <v>6.656739838695382</v>
      </c>
      <c r="J253" s="20">
        <f>(I253-10)*C253</f>
        <v>-3436.871445821147</v>
      </c>
      <c r="K253" s="20">
        <f>IF(J253&gt;0,J253,0)</f>
        <v>0</v>
      </c>
      <c r="L253" s="20">
        <f>K253/$K$499</f>
        <v>0</v>
      </c>
      <c r="M253" s="21">
        <f>$F$509*L253</f>
        <v>0</v>
      </c>
      <c r="N253" s="21">
        <f t="shared" si="3"/>
        <v>39180.12928320708</v>
      </c>
      <c r="O253" s="21">
        <v>45884.15</v>
      </c>
      <c r="AD253" s="38" t="e">
        <f>#REF!-O253</f>
        <v>#REF!</v>
      </c>
      <c r="AE253" s="68" t="e">
        <f>AD253/#REF!</f>
        <v>#REF!</v>
      </c>
      <c r="AF253" s="69">
        <v>385993.0195857533</v>
      </c>
      <c r="AG253" s="70" t="e">
        <f>#REF!-AF253</f>
        <v>#REF!</v>
      </c>
      <c r="AH253" s="68" t="e">
        <f>AG253/#REF!</f>
        <v>#REF!</v>
      </c>
      <c r="AI253" s="38" t="e">
        <f>#REF!-#REF!</f>
        <v>#REF!</v>
      </c>
      <c r="AJ253" s="68" t="e">
        <f>AI253/#REF!</f>
        <v>#REF!</v>
      </c>
      <c r="AK253" s="38" t="e">
        <f>#REF!-#REF!</f>
        <v>#REF!</v>
      </c>
      <c r="AL253" s="76" t="e">
        <f>AK253/#REF!</f>
        <v>#REF!</v>
      </c>
    </row>
    <row r="254" spans="1:38" s="39" customFormat="1" ht="12.75">
      <c r="A254" s="15" t="s">
        <v>607</v>
      </c>
      <c r="B254" s="15" t="s">
        <v>608</v>
      </c>
      <c r="C254" s="32">
        <v>291</v>
      </c>
      <c r="D254" s="44">
        <v>510504.33</v>
      </c>
      <c r="E254" s="34">
        <v>44800</v>
      </c>
      <c r="F254" s="17">
        <f>D254/E254*C254</f>
        <v>3315.9991078125004</v>
      </c>
      <c r="G254" s="18">
        <f>F254/$F$499</f>
        <v>0.00020288430422596857</v>
      </c>
      <c r="H254" s="19">
        <f>$B$509*G254</f>
        <v>18985.654400391883</v>
      </c>
      <c r="I254" s="20">
        <f>D254/E254</f>
        <v>11.3951859375</v>
      </c>
      <c r="J254" s="20">
        <f>(I254-10)*C254</f>
        <v>405.99910781250026</v>
      </c>
      <c r="K254" s="20">
        <f>IF(J254&gt;0,J254,0)</f>
        <v>405.99910781250026</v>
      </c>
      <c r="L254" s="20">
        <f>K254/$K$499</f>
        <v>0.00010786834073220983</v>
      </c>
      <c r="M254" s="21">
        <f>$F$509*L254</f>
        <v>1997.0628698629207</v>
      </c>
      <c r="N254" s="21">
        <f t="shared" si="3"/>
        <v>20982.717270254805</v>
      </c>
      <c r="O254" s="21">
        <v>23628.62</v>
      </c>
      <c r="AD254" s="38" t="e">
        <f>#REF!-O254</f>
        <v>#REF!</v>
      </c>
      <c r="AE254" s="68" t="e">
        <f>AD254/#REF!</f>
        <v>#REF!</v>
      </c>
      <c r="AF254" s="69">
        <v>33644.573120439985</v>
      </c>
      <c r="AG254" s="70" t="e">
        <f>#REF!-AF254</f>
        <v>#REF!</v>
      </c>
      <c r="AH254" s="68" t="e">
        <f>AG254/#REF!</f>
        <v>#REF!</v>
      </c>
      <c r="AI254" s="38" t="e">
        <f>#REF!-#REF!</f>
        <v>#REF!</v>
      </c>
      <c r="AJ254" s="68" t="e">
        <f>AI254/#REF!</f>
        <v>#REF!</v>
      </c>
      <c r="AK254" s="38" t="e">
        <f>#REF!-#REF!</f>
        <v>#REF!</v>
      </c>
      <c r="AL254" s="76" t="e">
        <f>AK254/#REF!</f>
        <v>#REF!</v>
      </c>
    </row>
    <row r="255" spans="1:38" s="39" customFormat="1" ht="12.75">
      <c r="A255" s="15" t="s">
        <v>879</v>
      </c>
      <c r="B255" s="15" t="s">
        <v>880</v>
      </c>
      <c r="C255" s="32">
        <v>1461</v>
      </c>
      <c r="D255" s="44">
        <v>2095524.86</v>
      </c>
      <c r="E255" s="35">
        <v>165800</v>
      </c>
      <c r="F255" s="17">
        <f>D255/E255*C255</f>
        <v>18465.390955729796</v>
      </c>
      <c r="G255" s="18">
        <f>F255/$F$499</f>
        <v>0.0011297765392901805</v>
      </c>
      <c r="H255" s="19">
        <f>$B$509*G255</f>
        <v>105723.04746031041</v>
      </c>
      <c r="I255" s="20">
        <f>D255/E255</f>
        <v>12.638871290711702</v>
      </c>
      <c r="J255" s="20">
        <f>(I255-10)*C255</f>
        <v>3855.390955729796</v>
      </c>
      <c r="K255" s="20">
        <f>IF(J255&gt;0,J255,0)</f>
        <v>3855.390955729796</v>
      </c>
      <c r="L255" s="20">
        <f>K255/$K$499</f>
        <v>0.0010243239880729053</v>
      </c>
      <c r="M255" s="21">
        <f>$F$509*L255</f>
        <v>18964.22425156925</v>
      </c>
      <c r="N255" s="21">
        <f t="shared" si="3"/>
        <v>124687.27171187966</v>
      </c>
      <c r="O255" s="21">
        <v>166940.44</v>
      </c>
      <c r="AD255" s="38" t="e">
        <f>#REF!-O255</f>
        <v>#REF!</v>
      </c>
      <c r="AE255" s="68" t="e">
        <f>AD255/#REF!</f>
        <v>#REF!</v>
      </c>
      <c r="AF255" s="69">
        <v>138021.9381256752</v>
      </c>
      <c r="AG255" s="70" t="e">
        <f>#REF!-AF255</f>
        <v>#REF!</v>
      </c>
      <c r="AH255" s="68" t="e">
        <f>AG255/#REF!</f>
        <v>#REF!</v>
      </c>
      <c r="AI255" s="38" t="e">
        <f>#REF!-#REF!</f>
        <v>#REF!</v>
      </c>
      <c r="AJ255" s="68" t="e">
        <f>AI255/#REF!</f>
        <v>#REF!</v>
      </c>
      <c r="AK255" s="38" t="e">
        <f>#REF!-#REF!</f>
        <v>#REF!</v>
      </c>
      <c r="AL255" s="76" t="e">
        <f>AK255/#REF!</f>
        <v>#REF!</v>
      </c>
    </row>
    <row r="256" spans="1:38" s="39" customFormat="1" ht="12.75">
      <c r="A256" s="15" t="s">
        <v>94</v>
      </c>
      <c r="B256" s="15" t="s">
        <v>95</v>
      </c>
      <c r="C256" s="32">
        <v>415</v>
      </c>
      <c r="D256" s="44">
        <v>247215.82</v>
      </c>
      <c r="E256" s="34">
        <v>18600</v>
      </c>
      <c r="F256" s="17">
        <f>D256/E256*C256</f>
        <v>5515.836844086021</v>
      </c>
      <c r="G256" s="18">
        <f>F256/$F$499</f>
        <v>0.0003374779919873343</v>
      </c>
      <c r="H256" s="19">
        <f>$B$509*G256</f>
        <v>31580.760020122067</v>
      </c>
      <c r="I256" s="20">
        <f>D256/E256</f>
        <v>13.29117311827957</v>
      </c>
      <c r="J256" s="20">
        <f>(I256-10)*C256</f>
        <v>1365.8368440860215</v>
      </c>
      <c r="K256" s="20">
        <f>IF(J256&gt;0,J256,0)</f>
        <v>1365.8368440860215</v>
      </c>
      <c r="L256" s="20">
        <f>K256/$K$499</f>
        <v>0.0003628839355738628</v>
      </c>
      <c r="M256" s="21">
        <f>$F$509*L256</f>
        <v>6718.394191335617</v>
      </c>
      <c r="N256" s="21">
        <f t="shared" si="3"/>
        <v>38299.15421145768</v>
      </c>
      <c r="O256" s="21">
        <v>60893.7</v>
      </c>
      <c r="AD256" s="38" t="e">
        <f>#REF!-O256</f>
        <v>#REF!</v>
      </c>
      <c r="AE256" s="68" t="e">
        <f>AD256/#REF!</f>
        <v>#REF!</v>
      </c>
      <c r="AF256" s="69">
        <v>417095.203048644</v>
      </c>
      <c r="AG256" s="70" t="e">
        <f>#REF!-AF256</f>
        <v>#REF!</v>
      </c>
      <c r="AH256" s="68" t="e">
        <f>AG256/#REF!</f>
        <v>#REF!</v>
      </c>
      <c r="AI256" s="38" t="e">
        <f>#REF!-#REF!</f>
        <v>#REF!</v>
      </c>
      <c r="AJ256" s="68" t="e">
        <f>AI256/#REF!</f>
        <v>#REF!</v>
      </c>
      <c r="AK256" s="38" t="e">
        <f>#REF!-#REF!</f>
        <v>#REF!</v>
      </c>
      <c r="AL256" s="76" t="e">
        <f>AK256/#REF!</f>
        <v>#REF!</v>
      </c>
    </row>
    <row r="257" spans="1:38" s="39" customFormat="1" ht="12.75">
      <c r="A257" s="15" t="s">
        <v>953</v>
      </c>
      <c r="B257" s="15" t="s">
        <v>954</v>
      </c>
      <c r="C257" s="32">
        <v>4177</v>
      </c>
      <c r="D257" s="44">
        <v>3996582.72</v>
      </c>
      <c r="E257" s="34">
        <v>531400</v>
      </c>
      <c r="F257" s="17">
        <f>D257/E257*C257</f>
        <v>31414.61426691758</v>
      </c>
      <c r="G257" s="18">
        <f>F257/$F$499</f>
        <v>0.0019220548470760155</v>
      </c>
      <c r="H257" s="19">
        <f>$B$509*G257</f>
        <v>179863.44091231335</v>
      </c>
      <c r="I257" s="20">
        <f>D257/E257</f>
        <v>7.520855701919459</v>
      </c>
      <c r="J257" s="20">
        <f>(I257-10)*C257</f>
        <v>-10355.385733082421</v>
      </c>
      <c r="K257" s="20">
        <f>IF(J257&gt;0,J257,0)</f>
        <v>0</v>
      </c>
      <c r="L257" s="20">
        <f>K257/$K$499</f>
        <v>0</v>
      </c>
      <c r="M257" s="21">
        <f>$F$509*L257</f>
        <v>0</v>
      </c>
      <c r="N257" s="21">
        <f t="shared" si="3"/>
        <v>179863.44091231335</v>
      </c>
      <c r="O257" s="21">
        <v>201879.97</v>
      </c>
      <c r="AD257" s="38" t="e">
        <f>#REF!-O257</f>
        <v>#REF!</v>
      </c>
      <c r="AE257" s="68" t="e">
        <f>AD257/#REF!</f>
        <v>#REF!</v>
      </c>
      <c r="AF257" s="69"/>
      <c r="AG257" s="70" t="e">
        <f>#REF!-AF257</f>
        <v>#REF!</v>
      </c>
      <c r="AH257" s="68" t="e">
        <f>AG257/#REF!</f>
        <v>#REF!</v>
      </c>
      <c r="AI257" s="38" t="e">
        <f>#REF!-#REF!</f>
        <v>#REF!</v>
      </c>
      <c r="AJ257" s="68"/>
      <c r="AK257" s="38" t="e">
        <f>#REF!-#REF!</f>
        <v>#REF!</v>
      </c>
      <c r="AL257" s="76" t="e">
        <f>AK257/#REF!</f>
        <v>#REF!</v>
      </c>
    </row>
    <row r="258" spans="1:38" s="39" customFormat="1" ht="12.75">
      <c r="A258" s="15" t="s">
        <v>881</v>
      </c>
      <c r="B258" s="15" t="s">
        <v>882</v>
      </c>
      <c r="C258" s="32">
        <v>2182</v>
      </c>
      <c r="D258" s="44">
        <v>2321228.43</v>
      </c>
      <c r="E258" s="34">
        <v>137200</v>
      </c>
      <c r="F258" s="17">
        <f>D258/E258*C258</f>
        <v>36916.3296957726</v>
      </c>
      <c r="G258" s="18">
        <f>F258/$F$499</f>
        <v>0.002258668841996198</v>
      </c>
      <c r="H258" s="19">
        <f>$B$509*G258</f>
        <v>211363.34918896283</v>
      </c>
      <c r="I258" s="20">
        <f>D258/E258</f>
        <v>16.918574562682217</v>
      </c>
      <c r="J258" s="20">
        <f>(I258-10)*C258</f>
        <v>15096.329695772598</v>
      </c>
      <c r="K258" s="20">
        <f>IF(J258&gt;0,J258,0)</f>
        <v>15096.329695772598</v>
      </c>
      <c r="L258" s="20">
        <f>K258/$K$499</f>
        <v>0.004010885748501241</v>
      </c>
      <c r="M258" s="21">
        <f>$F$509*L258</f>
        <v>74257.10777807828</v>
      </c>
      <c r="N258" s="21">
        <f t="shared" si="3"/>
        <v>285620.45696704113</v>
      </c>
      <c r="O258" s="21">
        <v>385131.76</v>
      </c>
      <c r="AD258" s="38" t="e">
        <f>#REF!-O258</f>
        <v>#REF!</v>
      </c>
      <c r="AE258" s="68" t="e">
        <f>AD258/#REF!</f>
        <v>#REF!</v>
      </c>
      <c r="AF258" s="69"/>
      <c r="AG258" s="70" t="e">
        <f>#REF!-AF258</f>
        <v>#REF!</v>
      </c>
      <c r="AH258" s="68" t="e">
        <f>AG258/#REF!</f>
        <v>#REF!</v>
      </c>
      <c r="AI258" s="38" t="e">
        <f>#REF!-#REF!</f>
        <v>#REF!</v>
      </c>
      <c r="AJ258" s="68"/>
      <c r="AK258" s="38" t="e">
        <f>#REF!-#REF!</f>
        <v>#REF!</v>
      </c>
      <c r="AL258" s="76" t="e">
        <f>AK258/#REF!</f>
        <v>#REF!</v>
      </c>
    </row>
    <row r="259" spans="1:38" s="39" customFormat="1" ht="12.75">
      <c r="A259" s="15" t="s">
        <v>883</v>
      </c>
      <c r="B259" s="15" t="s">
        <v>884</v>
      </c>
      <c r="C259" s="32">
        <v>1106</v>
      </c>
      <c r="D259" s="44">
        <v>950620.73</v>
      </c>
      <c r="E259" s="34">
        <v>117200</v>
      </c>
      <c r="F259" s="17">
        <f>D259/E259*C259</f>
        <v>8970.874806996588</v>
      </c>
      <c r="G259" s="18">
        <f>F259/$F$499</f>
        <v>0.0005488691746712875</v>
      </c>
      <c r="H259" s="19">
        <f>$B$509*G259</f>
        <v>51362.47725566334</v>
      </c>
      <c r="I259" s="20">
        <f>D259/E259</f>
        <v>8.111098378839591</v>
      </c>
      <c r="J259" s="20">
        <f>(I259-10)*C259</f>
        <v>-2089.1251930034123</v>
      </c>
      <c r="K259" s="20">
        <f>IF(J259&gt;0,J259,0)</f>
        <v>0</v>
      </c>
      <c r="L259" s="20">
        <f>K259/$K$499</f>
        <v>0</v>
      </c>
      <c r="M259" s="21">
        <f>$F$509*L259</f>
        <v>0</v>
      </c>
      <c r="N259" s="21">
        <f t="shared" si="3"/>
        <v>51362.47725566334</v>
      </c>
      <c r="O259" s="21">
        <v>60225.43</v>
      </c>
      <c r="AD259" s="38" t="e">
        <f>#REF!-O259</f>
        <v>#REF!</v>
      </c>
      <c r="AE259" s="68" t="e">
        <f>AD259/#REF!</f>
        <v>#REF!</v>
      </c>
      <c r="AF259" s="69">
        <v>66669.98301630815</v>
      </c>
      <c r="AG259" s="70" t="e">
        <f>#REF!-AF259</f>
        <v>#REF!</v>
      </c>
      <c r="AH259" s="68" t="e">
        <f>AG259/#REF!</f>
        <v>#REF!</v>
      </c>
      <c r="AI259" s="38" t="e">
        <f>#REF!-#REF!</f>
        <v>#REF!</v>
      </c>
      <c r="AJ259" s="68" t="e">
        <f>AI259/#REF!</f>
        <v>#REF!</v>
      </c>
      <c r="AK259" s="38" t="e">
        <f>#REF!-#REF!</f>
        <v>#REF!</v>
      </c>
      <c r="AL259" s="76" t="e">
        <f>AK259/#REF!</f>
        <v>#REF!</v>
      </c>
    </row>
    <row r="260" spans="1:38" s="39" customFormat="1" ht="12.75">
      <c r="A260" s="15" t="s">
        <v>96</v>
      </c>
      <c r="B260" s="15" t="s">
        <v>97</v>
      </c>
      <c r="C260" s="32">
        <v>87</v>
      </c>
      <c r="D260" s="44">
        <v>78995.68</v>
      </c>
      <c r="E260" s="34">
        <v>6600</v>
      </c>
      <c r="F260" s="17">
        <f>D260/E260*C260</f>
        <v>1041.3066909090908</v>
      </c>
      <c r="G260" s="18">
        <f>F260/$F$499</f>
        <v>6.371074798337441E-05</v>
      </c>
      <c r="H260" s="19">
        <f>$B$509*G260</f>
        <v>5961.970530039588</v>
      </c>
      <c r="I260" s="20">
        <f>D260/E260</f>
        <v>11.969042424242422</v>
      </c>
      <c r="J260" s="20">
        <f>(I260-10)*C260</f>
        <v>171.30669090909075</v>
      </c>
      <c r="K260" s="20">
        <f>IF(J260&gt;0,J260,0)</f>
        <v>171.30669090909075</v>
      </c>
      <c r="L260" s="20">
        <f>K260/$K$499</f>
        <v>4.551381554568091E-05</v>
      </c>
      <c r="M260" s="21">
        <f>$F$509*L260</f>
        <v>842.6378905532558</v>
      </c>
      <c r="N260" s="21">
        <f t="shared" si="3"/>
        <v>6804.608420592844</v>
      </c>
      <c r="O260" s="21">
        <v>7570.11</v>
      </c>
      <c r="AD260" s="38" t="e">
        <f>#REF!-O260</f>
        <v>#REF!</v>
      </c>
      <c r="AE260" s="68" t="e">
        <f>AD260/#REF!</f>
        <v>#REF!</v>
      </c>
      <c r="AF260" s="69">
        <v>152806.7567641636</v>
      </c>
      <c r="AG260" s="70" t="e">
        <f>#REF!-AF260</f>
        <v>#REF!</v>
      </c>
      <c r="AH260" s="68" t="e">
        <f>AG260/#REF!</f>
        <v>#REF!</v>
      </c>
      <c r="AI260" s="38" t="e">
        <f>#REF!-#REF!</f>
        <v>#REF!</v>
      </c>
      <c r="AJ260" s="68" t="e">
        <f>AI260/#REF!</f>
        <v>#REF!</v>
      </c>
      <c r="AK260" s="38" t="e">
        <f>#REF!-#REF!</f>
        <v>#REF!</v>
      </c>
      <c r="AL260" s="76" t="e">
        <f>AK260/#REF!</f>
        <v>#REF!</v>
      </c>
    </row>
    <row r="261" spans="1:38" s="39" customFormat="1" ht="12.75">
      <c r="A261" s="15" t="s">
        <v>98</v>
      </c>
      <c r="B261" s="15" t="s">
        <v>99</v>
      </c>
      <c r="C261" s="32">
        <v>4369</v>
      </c>
      <c r="D261" s="44">
        <v>7824756.21</v>
      </c>
      <c r="E261" s="34">
        <v>389050</v>
      </c>
      <c r="F261" s="17">
        <f>D261/E261*C261</f>
        <v>87871.37869551471</v>
      </c>
      <c r="G261" s="18">
        <f>F261/$F$499</f>
        <v>0.005376275128064404</v>
      </c>
      <c r="H261" s="19">
        <f>$B$509*G261</f>
        <v>503104.9687765274</v>
      </c>
      <c r="I261" s="20">
        <f>D261/E261</f>
        <v>20.112469374116436</v>
      </c>
      <c r="J261" s="20">
        <f>(I261-10)*C261</f>
        <v>44181.37869551471</v>
      </c>
      <c r="K261" s="20">
        <f>IF(J261&gt;0,J261,0)</f>
        <v>44181.37869551471</v>
      </c>
      <c r="L261" s="20">
        <f>K261/$K$499</f>
        <v>0.011738380502421005</v>
      </c>
      <c r="M261" s="21">
        <f>$F$509*L261</f>
        <v>217323.11533283748</v>
      </c>
      <c r="N261" s="21">
        <f t="shared" si="3"/>
        <v>720428.0841093649</v>
      </c>
      <c r="O261" s="21">
        <v>846728.07</v>
      </c>
      <c r="AD261" s="38" t="e">
        <f>#REF!-O261</f>
        <v>#REF!</v>
      </c>
      <c r="AE261" s="68" t="e">
        <f>AD261/#REF!</f>
        <v>#REF!</v>
      </c>
      <c r="AF261" s="69">
        <v>103930.46722739037</v>
      </c>
      <c r="AG261" s="70" t="e">
        <f>#REF!-AF261</f>
        <v>#REF!</v>
      </c>
      <c r="AH261" s="68" t="e">
        <f>AG261/#REF!</f>
        <v>#REF!</v>
      </c>
      <c r="AI261" s="38" t="e">
        <f>#REF!-#REF!</f>
        <v>#REF!</v>
      </c>
      <c r="AJ261" s="68" t="e">
        <f>AI261/#REF!</f>
        <v>#REF!</v>
      </c>
      <c r="AK261" s="38" t="e">
        <f>#REF!-#REF!</f>
        <v>#REF!</v>
      </c>
      <c r="AL261" s="76" t="e">
        <f>AK261/#REF!</f>
        <v>#REF!</v>
      </c>
    </row>
    <row r="262" spans="1:38" s="39" customFormat="1" ht="12.75">
      <c r="A262" s="15" t="s">
        <v>745</v>
      </c>
      <c r="B262" s="15" t="s">
        <v>746</v>
      </c>
      <c r="C262" s="32">
        <v>4581</v>
      </c>
      <c r="D262" s="44">
        <v>6843528.9</v>
      </c>
      <c r="E262" s="34">
        <v>464350</v>
      </c>
      <c r="F262" s="17">
        <f>D262/E262*C262</f>
        <v>67514.17226424035</v>
      </c>
      <c r="G262" s="18">
        <f>F262/$F$499</f>
        <v>0.004130750769187813</v>
      </c>
      <c r="H262" s="19">
        <f>$B$509*G262</f>
        <v>386550.3880014519</v>
      </c>
      <c r="I262" s="20">
        <f>D262/E262</f>
        <v>14.737867772154626</v>
      </c>
      <c r="J262" s="20">
        <f>(I262-10)*C262</f>
        <v>21704.172264240344</v>
      </c>
      <c r="K262" s="20">
        <f>IF(J262&gt;0,J262,0)</f>
        <v>21704.172264240344</v>
      </c>
      <c r="L262" s="20">
        <f>K262/$K$499</f>
        <v>0.005766498014549511</v>
      </c>
      <c r="M262" s="21">
        <f>$F$509*L262</f>
        <v>106760.32463115797</v>
      </c>
      <c r="N262" s="21">
        <f t="shared" si="3"/>
        <v>493310.7126326099</v>
      </c>
      <c r="O262" s="21">
        <v>641451.45</v>
      </c>
      <c r="AD262" s="38" t="e">
        <f>#REF!-O262</f>
        <v>#REF!</v>
      </c>
      <c r="AE262" s="68" t="e">
        <f>AD262/#REF!</f>
        <v>#REF!</v>
      </c>
      <c r="AF262" s="69">
        <v>242502.46355452153</v>
      </c>
      <c r="AG262" s="70" t="e">
        <f>#REF!-AF262</f>
        <v>#REF!</v>
      </c>
      <c r="AH262" s="68" t="e">
        <f>AG262/#REF!</f>
        <v>#REF!</v>
      </c>
      <c r="AI262" s="38" t="e">
        <f>#REF!-#REF!</f>
        <v>#REF!</v>
      </c>
      <c r="AJ262" s="68" t="e">
        <f>AI262/#REF!</f>
        <v>#REF!</v>
      </c>
      <c r="AK262" s="38" t="e">
        <f>#REF!-#REF!</f>
        <v>#REF!</v>
      </c>
      <c r="AL262" s="76" t="e">
        <f>AK262/#REF!</f>
        <v>#REF!</v>
      </c>
    </row>
    <row r="263" spans="1:38" s="39" customFormat="1" ht="12.75">
      <c r="A263" s="15" t="s">
        <v>498</v>
      </c>
      <c r="B263" s="15" t="s">
        <v>499</v>
      </c>
      <c r="C263" s="32">
        <v>34</v>
      </c>
      <c r="D263" s="44">
        <v>131242</v>
      </c>
      <c r="E263" s="34">
        <v>16500</v>
      </c>
      <c r="F263" s="17">
        <f>D263/E263*C263</f>
        <v>270.4380606060606</v>
      </c>
      <c r="G263" s="18">
        <f>F263/$F$499</f>
        <v>1.654633670829786E-05</v>
      </c>
      <c r="H263" s="19">
        <f>$B$509*G263</f>
        <v>1548.3850834827256</v>
      </c>
      <c r="I263" s="20">
        <f>D263/E263</f>
        <v>7.954060606060606</v>
      </c>
      <c r="J263" s="20">
        <f>(I263-10)*C263</f>
        <v>-69.56193939393938</v>
      </c>
      <c r="K263" s="20">
        <f>IF(J263&gt;0,J263,0)</f>
        <v>0</v>
      </c>
      <c r="L263" s="20">
        <f>K263/$K$499</f>
        <v>0</v>
      </c>
      <c r="M263" s="21">
        <f>$F$509*L263</f>
        <v>0</v>
      </c>
      <c r="N263" s="21">
        <f t="shared" si="3"/>
        <v>1548.3850834827256</v>
      </c>
      <c r="O263" s="21">
        <v>1478.77</v>
      </c>
      <c r="AD263" s="38" t="e">
        <f>#REF!-O263</f>
        <v>#REF!</v>
      </c>
      <c r="AE263" s="68" t="e">
        <f>AD263/#REF!</f>
        <v>#REF!</v>
      </c>
      <c r="AF263" s="69">
        <v>8392.189111094634</v>
      </c>
      <c r="AG263" s="70" t="e">
        <f>#REF!-AF263</f>
        <v>#REF!</v>
      </c>
      <c r="AH263" s="68" t="e">
        <f>AG263/#REF!</f>
        <v>#REF!</v>
      </c>
      <c r="AI263" s="38" t="e">
        <f>#REF!-#REF!</f>
        <v>#REF!</v>
      </c>
      <c r="AJ263" s="68" t="e">
        <f>AI263/#REF!</f>
        <v>#REF!</v>
      </c>
      <c r="AK263" s="38" t="e">
        <f>#REF!-#REF!</f>
        <v>#REF!</v>
      </c>
      <c r="AL263" s="76" t="e">
        <f>AK263/#REF!</f>
        <v>#REF!</v>
      </c>
    </row>
    <row r="264" spans="1:38" s="39" customFormat="1" ht="12.75">
      <c r="A264" s="15" t="s">
        <v>356</v>
      </c>
      <c r="B264" s="15" t="s">
        <v>357</v>
      </c>
      <c r="C264" s="32">
        <v>2521</v>
      </c>
      <c r="D264" s="44">
        <v>3385089.96</v>
      </c>
      <c r="E264" s="34">
        <v>312600</v>
      </c>
      <c r="F264" s="17">
        <f>D264/E264*C264</f>
        <v>27299.4618975048</v>
      </c>
      <c r="G264" s="18">
        <f>F264/$F$499</f>
        <v>0.001670275579920867</v>
      </c>
      <c r="H264" s="19">
        <f>$B$509*G264</f>
        <v>156302.25824897876</v>
      </c>
      <c r="I264" s="20">
        <f>D264/E264</f>
        <v>10.8288226487524</v>
      </c>
      <c r="J264" s="20">
        <f>(I264-10)*C264</f>
        <v>2089.4618975048</v>
      </c>
      <c r="K264" s="20">
        <f>IF(J264&gt;0,J264,0)</f>
        <v>2089.4618975048</v>
      </c>
      <c r="L264" s="20">
        <f>K264/$K$499</f>
        <v>0.0005551410916181281</v>
      </c>
      <c r="M264" s="21">
        <f>$F$509*L264</f>
        <v>10277.822520307727</v>
      </c>
      <c r="N264" s="21">
        <f t="shared" si="3"/>
        <v>166580.0807692865</v>
      </c>
      <c r="O264" s="21">
        <v>193637.82</v>
      </c>
      <c r="AD264" s="38" t="e">
        <f>#REF!-O264</f>
        <v>#REF!</v>
      </c>
      <c r="AE264" s="68" t="e">
        <f>AD264/#REF!</f>
        <v>#REF!</v>
      </c>
      <c r="AF264" s="69">
        <v>100086.36711318661</v>
      </c>
      <c r="AG264" s="70" t="e">
        <f>#REF!-AF264</f>
        <v>#REF!</v>
      </c>
      <c r="AH264" s="68" t="e">
        <f>AG264/#REF!</f>
        <v>#REF!</v>
      </c>
      <c r="AI264" s="38" t="e">
        <f>#REF!-#REF!</f>
        <v>#REF!</v>
      </c>
      <c r="AJ264" s="68" t="e">
        <f>AI264/#REF!</f>
        <v>#REF!</v>
      </c>
      <c r="AK264" s="38" t="e">
        <f>#REF!-#REF!</f>
        <v>#REF!</v>
      </c>
      <c r="AL264" s="76" t="e">
        <f>AK264/#REF!</f>
        <v>#REF!</v>
      </c>
    </row>
    <row r="265" spans="1:38" s="39" customFormat="1" ht="12.75">
      <c r="A265" s="15" t="s">
        <v>100</v>
      </c>
      <c r="B265" s="15" t="s">
        <v>101</v>
      </c>
      <c r="C265" s="32">
        <v>1967</v>
      </c>
      <c r="D265" s="44">
        <v>1173101.4</v>
      </c>
      <c r="E265" s="34">
        <v>107600</v>
      </c>
      <c r="F265" s="17">
        <f>D265/E265*C265</f>
        <v>21445.078566914497</v>
      </c>
      <c r="G265" s="18">
        <f>F265/$F$499</f>
        <v>0.0013120841419616252</v>
      </c>
      <c r="H265" s="19">
        <f>$B$509*G265</f>
        <v>122783.16037584162</v>
      </c>
      <c r="I265" s="20">
        <f>D265/E265</f>
        <v>10.90242936802974</v>
      </c>
      <c r="J265" s="20">
        <f>(I265-10)*C265</f>
        <v>1775.078566914498</v>
      </c>
      <c r="K265" s="20">
        <f>IF(J265&gt;0,J265,0)</f>
        <v>1775.078566914498</v>
      </c>
      <c r="L265" s="20">
        <f>K265/$K$499</f>
        <v>0.00047161379421258053</v>
      </c>
      <c r="M265" s="21">
        <f>$F$509*L265</f>
        <v>8731.407111149527</v>
      </c>
      <c r="N265" s="21">
        <f t="shared" si="3"/>
        <v>131514.56748699115</v>
      </c>
      <c r="O265" s="21">
        <v>171097.86</v>
      </c>
      <c r="AD265" s="38" t="e">
        <f>#REF!-O265</f>
        <v>#REF!</v>
      </c>
      <c r="AE265" s="68" t="e">
        <f>AD265/#REF!</f>
        <v>#REF!</v>
      </c>
      <c r="AF265" s="69">
        <v>72373.27151828789</v>
      </c>
      <c r="AG265" s="70" t="e">
        <f>#REF!-AF265</f>
        <v>#REF!</v>
      </c>
      <c r="AH265" s="68" t="e">
        <f>AG265/#REF!</f>
        <v>#REF!</v>
      </c>
      <c r="AI265" s="38" t="e">
        <f>#REF!-#REF!</f>
        <v>#REF!</v>
      </c>
      <c r="AJ265" s="68" t="e">
        <f>AI265/#REF!</f>
        <v>#REF!</v>
      </c>
      <c r="AK265" s="38" t="e">
        <f>#REF!-#REF!</f>
        <v>#REF!</v>
      </c>
      <c r="AL265" s="76" t="e">
        <f>AK265/#REF!</f>
        <v>#REF!</v>
      </c>
    </row>
    <row r="266" spans="1:38" s="39" customFormat="1" ht="12.75">
      <c r="A266" s="15" t="s">
        <v>296</v>
      </c>
      <c r="B266" s="15" t="s">
        <v>297</v>
      </c>
      <c r="C266" s="32">
        <v>494</v>
      </c>
      <c r="D266" s="44">
        <v>721985</v>
      </c>
      <c r="E266" s="40">
        <v>73650</v>
      </c>
      <c r="F266" s="17">
        <f>D266/E266*C266</f>
        <v>4842.642090970808</v>
      </c>
      <c r="G266" s="18">
        <f>F266/$F$499</f>
        <v>0.00029628960663084596</v>
      </c>
      <c r="H266" s="19">
        <f>$B$509*G266</f>
        <v>27726.403456306827</v>
      </c>
      <c r="I266" s="20">
        <f>D266/E266</f>
        <v>9.802919212491513</v>
      </c>
      <c r="J266" s="20">
        <f>(I266-10)*C266</f>
        <v>-97.35790902919237</v>
      </c>
      <c r="K266" s="20">
        <f>IF(J266&gt;0,J266,0)</f>
        <v>0</v>
      </c>
      <c r="L266" s="20">
        <f>K266/$K$499</f>
        <v>0</v>
      </c>
      <c r="M266" s="21">
        <f>$F$509*L266</f>
        <v>0</v>
      </c>
      <c r="N266" s="21">
        <f t="shared" si="3"/>
        <v>27726.403456306827</v>
      </c>
      <c r="O266" s="21">
        <v>25081.09</v>
      </c>
      <c r="AD266" s="38" t="e">
        <f>#REF!-O266</f>
        <v>#REF!</v>
      </c>
      <c r="AE266" s="68" t="e">
        <f>AD266/#REF!</f>
        <v>#REF!</v>
      </c>
      <c r="AF266" s="69">
        <v>489424.1368991954</v>
      </c>
      <c r="AG266" s="70" t="e">
        <f>#REF!-AF266</f>
        <v>#REF!</v>
      </c>
      <c r="AH266" s="68" t="e">
        <f>AG266/#REF!</f>
        <v>#REF!</v>
      </c>
      <c r="AI266" s="38" t="e">
        <f>#REF!-#REF!</f>
        <v>#REF!</v>
      </c>
      <c r="AJ266" s="68" t="e">
        <f>AI266/#REF!</f>
        <v>#REF!</v>
      </c>
      <c r="AK266" s="38" t="e">
        <f>#REF!-#REF!</f>
        <v>#REF!</v>
      </c>
      <c r="AL266" s="76" t="e">
        <f>AK266/#REF!</f>
        <v>#REF!</v>
      </c>
    </row>
    <row r="267" spans="1:38" s="39" customFormat="1" ht="12.75">
      <c r="A267" s="15" t="s">
        <v>102</v>
      </c>
      <c r="B267" s="15" t="s">
        <v>103</v>
      </c>
      <c r="C267" s="32">
        <v>1436</v>
      </c>
      <c r="D267" s="44">
        <v>1298655</v>
      </c>
      <c r="E267" s="34">
        <v>83850</v>
      </c>
      <c r="F267" s="17">
        <f>D267/E267*C267</f>
        <v>22240.531663685153</v>
      </c>
      <c r="G267" s="18">
        <f>F267/$F$499</f>
        <v>0.0013607527159978736</v>
      </c>
      <c r="H267" s="19">
        <f>$B$509*G267</f>
        <v>127337.50345495413</v>
      </c>
      <c r="I267" s="20">
        <f>D267/E267</f>
        <v>15.48783542039356</v>
      </c>
      <c r="J267" s="20">
        <f>(I267-10)*C267</f>
        <v>7880.531663685153</v>
      </c>
      <c r="K267" s="20">
        <f>IF(J267&gt;0,J267,0)</f>
        <v>7880.531663685153</v>
      </c>
      <c r="L267" s="20">
        <f>K267/$K$499</f>
        <v>0.0020937481346435267</v>
      </c>
      <c r="M267" s="21">
        <f>$F$509*L267</f>
        <v>38763.42799155318</v>
      </c>
      <c r="N267" s="21">
        <f t="shared" si="3"/>
        <v>166100.9314465073</v>
      </c>
      <c r="O267" s="21">
        <v>246801.28</v>
      </c>
      <c r="AD267" s="38" t="e">
        <f>#REF!-O267</f>
        <v>#REF!</v>
      </c>
      <c r="AE267" s="68" t="e">
        <f>AD267/#REF!</f>
        <v>#REF!</v>
      </c>
      <c r="AF267" s="69">
        <v>324318.44232853764</v>
      </c>
      <c r="AG267" s="70" t="e">
        <f>#REF!-AF267</f>
        <v>#REF!</v>
      </c>
      <c r="AH267" s="68" t="e">
        <f>AG267/#REF!</f>
        <v>#REF!</v>
      </c>
      <c r="AI267" s="38" t="e">
        <f>#REF!-#REF!</f>
        <v>#REF!</v>
      </c>
      <c r="AJ267" s="68" t="e">
        <f>AI267/#REF!</f>
        <v>#REF!</v>
      </c>
      <c r="AK267" s="38" t="e">
        <f>#REF!-#REF!</f>
        <v>#REF!</v>
      </c>
      <c r="AL267" s="76" t="e">
        <f>AK267/#REF!</f>
        <v>#REF!</v>
      </c>
    </row>
    <row r="268" spans="1:38" s="39" customFormat="1" ht="12.75">
      <c r="A268" s="15" t="s">
        <v>885</v>
      </c>
      <c r="B268" s="15" t="s">
        <v>886</v>
      </c>
      <c r="C268" s="32">
        <v>502</v>
      </c>
      <c r="D268" s="44">
        <v>441163.23</v>
      </c>
      <c r="E268" s="34">
        <v>38750</v>
      </c>
      <c r="F268" s="17">
        <f>D268/E268*C268</f>
        <v>5715.198489290322</v>
      </c>
      <c r="G268" s="18">
        <f>F268/$F$499</f>
        <v>0.00034967562756007165</v>
      </c>
      <c r="H268" s="19">
        <f>$B$509*G268</f>
        <v>32722.19919832477</v>
      </c>
      <c r="I268" s="20">
        <f>D268/E268</f>
        <v>11.384857548387096</v>
      </c>
      <c r="J268" s="20">
        <f>(I268-10)*C268</f>
        <v>695.1984892903222</v>
      </c>
      <c r="K268" s="20">
        <f>IF(J268&gt;0,J268,0)</f>
        <v>695.1984892903222</v>
      </c>
      <c r="L268" s="20">
        <f>K268/$K$499</f>
        <v>0.00018470461160204833</v>
      </c>
      <c r="M268" s="21">
        <f>$F$509*L268</f>
        <v>3419.6013326898055</v>
      </c>
      <c r="N268" s="21">
        <f aca="true" t="shared" si="4" ref="N268:N331">H268+M268</f>
        <v>36141.800531014575</v>
      </c>
      <c r="O268" s="21">
        <v>43210.62</v>
      </c>
      <c r="AD268" s="38" t="e">
        <f>#REF!-O268</f>
        <v>#REF!</v>
      </c>
      <c r="AE268" s="68" t="e">
        <f>AD268/#REF!</f>
        <v>#REF!</v>
      </c>
      <c r="AF268" s="69">
        <v>24580.005516051056</v>
      </c>
      <c r="AG268" s="70" t="e">
        <f>#REF!-AF268</f>
        <v>#REF!</v>
      </c>
      <c r="AH268" s="68" t="e">
        <f>AG268/#REF!</f>
        <v>#REF!</v>
      </c>
      <c r="AI268" s="38" t="e">
        <f>#REF!-#REF!</f>
        <v>#REF!</v>
      </c>
      <c r="AJ268" s="68" t="e">
        <f>AI268/#REF!</f>
        <v>#REF!</v>
      </c>
      <c r="AK268" s="38" t="e">
        <f>#REF!-#REF!</f>
        <v>#REF!</v>
      </c>
      <c r="AL268" s="76" t="e">
        <f>AK268/#REF!</f>
        <v>#REF!</v>
      </c>
    </row>
    <row r="269" spans="1:38" s="39" customFormat="1" ht="12.75">
      <c r="A269" s="15" t="s">
        <v>104</v>
      </c>
      <c r="B269" s="15" t="s">
        <v>105</v>
      </c>
      <c r="C269" s="32">
        <v>262</v>
      </c>
      <c r="D269" s="44">
        <v>360919.64</v>
      </c>
      <c r="E269" s="34">
        <v>24250</v>
      </c>
      <c r="F269" s="17">
        <f>D269/E269*C269</f>
        <v>3899.4204404123716</v>
      </c>
      <c r="G269" s="18">
        <f>F269/$F$499</f>
        <v>0.00023858004095166291</v>
      </c>
      <c r="H269" s="19">
        <f>$B$509*G269</f>
        <v>22326.01591148538</v>
      </c>
      <c r="I269" s="20">
        <f>D269/E269</f>
        <v>14.883284123711341</v>
      </c>
      <c r="J269" s="20">
        <f>(I269-10)*C269</f>
        <v>1279.4204404123714</v>
      </c>
      <c r="K269" s="20">
        <f>IF(J269&gt;0,J269,0)</f>
        <v>1279.4204404123714</v>
      </c>
      <c r="L269" s="20">
        <f>K269/$K$499</f>
        <v>0.0003399242937989198</v>
      </c>
      <c r="M269" s="21">
        <f>$F$509*L269</f>
        <v>6293.321850527831</v>
      </c>
      <c r="N269" s="21">
        <f t="shared" si="4"/>
        <v>28619.337762013212</v>
      </c>
      <c r="O269" s="21">
        <v>38204.94</v>
      </c>
      <c r="AD269" s="38" t="e">
        <f>#REF!-O269</f>
        <v>#REF!</v>
      </c>
      <c r="AE269" s="68" t="e">
        <f>AD269/#REF!</f>
        <v>#REF!</v>
      </c>
      <c r="AF269" s="69">
        <v>64483.903205130155</v>
      </c>
      <c r="AG269" s="70" t="e">
        <f>#REF!-AF269</f>
        <v>#REF!</v>
      </c>
      <c r="AH269" s="68" t="e">
        <f>AG269/#REF!</f>
        <v>#REF!</v>
      </c>
      <c r="AI269" s="38" t="e">
        <f>#REF!-#REF!</f>
        <v>#REF!</v>
      </c>
      <c r="AJ269" s="68" t="e">
        <f>AI269/#REF!</f>
        <v>#REF!</v>
      </c>
      <c r="AK269" s="38" t="e">
        <f>#REF!-#REF!</f>
        <v>#REF!</v>
      </c>
      <c r="AL269" s="76" t="e">
        <f>AK269/#REF!</f>
        <v>#REF!</v>
      </c>
    </row>
    <row r="270" spans="1:38" s="39" customFormat="1" ht="12.75">
      <c r="A270" s="15" t="s">
        <v>402</v>
      </c>
      <c r="B270" s="15" t="s">
        <v>403</v>
      </c>
      <c r="C270" s="32">
        <v>52</v>
      </c>
      <c r="D270" s="44">
        <v>214699.1</v>
      </c>
      <c r="E270" s="34">
        <v>40350</v>
      </c>
      <c r="F270" s="17">
        <f>D270/E270*C270</f>
        <v>276.68781164807933</v>
      </c>
      <c r="G270" s="18">
        <f>F270/$F$499</f>
        <v>1.6928718111464747E-05</v>
      </c>
      <c r="H270" s="19">
        <f>$B$509*G270</f>
        <v>1584.167847444484</v>
      </c>
      <c r="I270" s="20">
        <f>D270/E270</f>
        <v>5.320919454770756</v>
      </c>
      <c r="J270" s="20">
        <f>(I270-10)*C270</f>
        <v>-243.31218835192067</v>
      </c>
      <c r="K270" s="20">
        <f>IF(J270&gt;0,J270,0)</f>
        <v>0</v>
      </c>
      <c r="L270" s="20">
        <f>K270/$K$499</f>
        <v>0</v>
      </c>
      <c r="M270" s="21">
        <f>$F$509*L270</f>
        <v>0</v>
      </c>
      <c r="N270" s="21">
        <f t="shared" si="4"/>
        <v>1584.167847444484</v>
      </c>
      <c r="O270" s="21">
        <v>2135.44</v>
      </c>
      <c r="AD270" s="38" t="e">
        <f>#REF!-O270</f>
        <v>#REF!</v>
      </c>
      <c r="AE270" s="68" t="e">
        <f>AD270/#REF!</f>
        <v>#REF!</v>
      </c>
      <c r="AF270" s="69">
        <v>18357.549277478884</v>
      </c>
      <c r="AG270" s="70" t="e">
        <f>#REF!-AF270</f>
        <v>#REF!</v>
      </c>
      <c r="AH270" s="68" t="e">
        <f>AG270/#REF!</f>
        <v>#REF!</v>
      </c>
      <c r="AI270" s="38" t="e">
        <f>#REF!-#REF!</f>
        <v>#REF!</v>
      </c>
      <c r="AJ270" s="68" t="e">
        <f>AI270/#REF!</f>
        <v>#REF!</v>
      </c>
      <c r="AK270" s="38" t="e">
        <f>#REF!-#REF!</f>
        <v>#REF!</v>
      </c>
      <c r="AL270" s="76" t="e">
        <f>AK270/#REF!</f>
        <v>#REF!</v>
      </c>
    </row>
    <row r="271" spans="1:38" s="39" customFormat="1" ht="12.75">
      <c r="A271" s="15" t="s">
        <v>609</v>
      </c>
      <c r="B271" s="15" t="s">
        <v>610</v>
      </c>
      <c r="C271" s="32">
        <v>794</v>
      </c>
      <c r="D271" s="44">
        <v>455966.99</v>
      </c>
      <c r="E271" s="34">
        <v>32650</v>
      </c>
      <c r="F271" s="17">
        <f>D271/E271*C271</f>
        <v>11088.446862480858</v>
      </c>
      <c r="G271" s="18">
        <f>F271/$F$499</f>
        <v>0.0006784295633074273</v>
      </c>
      <c r="H271" s="19">
        <f>$B$509*G271</f>
        <v>63486.573163479574</v>
      </c>
      <c r="I271" s="20">
        <f>D271/E271</f>
        <v>13.965298315467075</v>
      </c>
      <c r="J271" s="20">
        <f>(I271-10)*C271</f>
        <v>3148.446862480858</v>
      </c>
      <c r="K271" s="20">
        <f>IF(J271&gt;0,J271,0)</f>
        <v>3148.446862480858</v>
      </c>
      <c r="L271" s="20">
        <f>K271/$K$499</f>
        <v>0.0008364987321503807</v>
      </c>
      <c r="M271" s="21">
        <f>$F$509*L271</f>
        <v>15486.847645243375</v>
      </c>
      <c r="N271" s="21">
        <f t="shared" si="4"/>
        <v>78973.42080872295</v>
      </c>
      <c r="O271" s="21">
        <v>108252.55</v>
      </c>
      <c r="AD271" s="38" t="e">
        <f>#REF!-O271</f>
        <v>#REF!</v>
      </c>
      <c r="AE271" s="68" t="e">
        <f>AD271/#REF!</f>
        <v>#REF!</v>
      </c>
      <c r="AF271" s="69">
        <v>90142.28402366511</v>
      </c>
      <c r="AG271" s="70" t="e">
        <f>#REF!-AF271</f>
        <v>#REF!</v>
      </c>
      <c r="AH271" s="68" t="e">
        <f>AG271/#REF!</f>
        <v>#REF!</v>
      </c>
      <c r="AI271" s="38" t="e">
        <f>#REF!-#REF!</f>
        <v>#REF!</v>
      </c>
      <c r="AJ271" s="68" t="e">
        <f>AI271/#REF!</f>
        <v>#REF!</v>
      </c>
      <c r="AK271" s="38" t="e">
        <f>#REF!-#REF!</f>
        <v>#REF!</v>
      </c>
      <c r="AL271" s="76" t="e">
        <f>AK271/#REF!</f>
        <v>#REF!</v>
      </c>
    </row>
    <row r="272" spans="1:38" s="39" customFormat="1" ht="12.75">
      <c r="A272" s="15" t="s">
        <v>611</v>
      </c>
      <c r="B272" s="15" t="s">
        <v>612</v>
      </c>
      <c r="C272" s="32">
        <v>87</v>
      </c>
      <c r="D272" s="44">
        <v>100221.22</v>
      </c>
      <c r="E272" s="34">
        <v>6750</v>
      </c>
      <c r="F272" s="17">
        <f>D272/E272*C272</f>
        <v>1291.7401688888888</v>
      </c>
      <c r="G272" s="18">
        <f>F272/$F$499</f>
        <v>7.903313507784455E-05</v>
      </c>
      <c r="H272" s="19">
        <f>$B$509*G272</f>
        <v>7395.819969869245</v>
      </c>
      <c r="I272" s="20">
        <f>D272/E272</f>
        <v>14.847588148148148</v>
      </c>
      <c r="J272" s="20">
        <f>(I272-10)*C272</f>
        <v>421.7401688888889</v>
      </c>
      <c r="K272" s="20">
        <f>IF(J272&gt;0,J272,0)</f>
        <v>421.7401688888889</v>
      </c>
      <c r="L272" s="20">
        <f>K272/$K$499</f>
        <v>0.00011205052268039917</v>
      </c>
      <c r="M272" s="21">
        <f>$F$509*L272</f>
        <v>2074.491337076248</v>
      </c>
      <c r="N272" s="21">
        <f t="shared" si="4"/>
        <v>9470.311306945492</v>
      </c>
      <c r="O272" s="21">
        <v>13433.81</v>
      </c>
      <c r="AD272" s="38" t="e">
        <f>#REF!-O272</f>
        <v>#REF!</v>
      </c>
      <c r="AE272" s="68" t="e">
        <f>AD272/#REF!</f>
        <v>#REF!</v>
      </c>
      <c r="AF272" s="69">
        <v>109753.56534301961</v>
      </c>
      <c r="AG272" s="70" t="e">
        <f>#REF!-AF272</f>
        <v>#REF!</v>
      </c>
      <c r="AH272" s="68" t="e">
        <f>AG272/#REF!</f>
        <v>#REF!</v>
      </c>
      <c r="AI272" s="38" t="e">
        <f>#REF!-#REF!</f>
        <v>#REF!</v>
      </c>
      <c r="AJ272" s="68" t="e">
        <f>AI272/#REF!</f>
        <v>#REF!</v>
      </c>
      <c r="AK272" s="38" t="e">
        <f>#REF!-#REF!</f>
        <v>#REF!</v>
      </c>
      <c r="AL272" s="76" t="e">
        <f>AK272/#REF!</f>
        <v>#REF!</v>
      </c>
    </row>
    <row r="273" spans="1:38" s="39" customFormat="1" ht="12.75">
      <c r="A273" s="15" t="s">
        <v>18</v>
      </c>
      <c r="B273" s="15" t="s">
        <v>19</v>
      </c>
      <c r="C273" s="32">
        <v>3274</v>
      </c>
      <c r="D273" s="44">
        <v>2581469.32</v>
      </c>
      <c r="E273" s="34">
        <v>163750</v>
      </c>
      <c r="F273" s="17">
        <f>D273/E273*C273</f>
        <v>51613.62170186259</v>
      </c>
      <c r="G273" s="18">
        <f>F273/$F$499</f>
        <v>0.0031579000437284947</v>
      </c>
      <c r="H273" s="19">
        <f>$B$509*G273</f>
        <v>295512.25803271175</v>
      </c>
      <c r="I273" s="20">
        <f>D273/E273</f>
        <v>15.76469813740458</v>
      </c>
      <c r="J273" s="20">
        <f>(I273-10)*C273</f>
        <v>18873.621701862594</v>
      </c>
      <c r="K273" s="20">
        <f>IF(J273&gt;0,J273,0)</f>
        <v>18873.621701862594</v>
      </c>
      <c r="L273" s="20">
        <f>K273/$K$499</f>
        <v>0.005014459927157166</v>
      </c>
      <c r="M273" s="21">
        <f>$F$509*L273</f>
        <v>92837.17228766858</v>
      </c>
      <c r="N273" s="21">
        <f t="shared" si="4"/>
        <v>388349.4303203803</v>
      </c>
      <c r="O273" s="21">
        <v>495594.93</v>
      </c>
      <c r="AD273" s="38" t="e">
        <f>#REF!-O273</f>
        <v>#REF!</v>
      </c>
      <c r="AE273" s="68" t="e">
        <f>AD273/#REF!</f>
        <v>#REF!</v>
      </c>
      <c r="AF273" s="69">
        <v>123875.92604767942</v>
      </c>
      <c r="AG273" s="70" t="e">
        <f>#REF!-AF273</f>
        <v>#REF!</v>
      </c>
      <c r="AH273" s="68" t="e">
        <f>AG273/#REF!</f>
        <v>#REF!</v>
      </c>
      <c r="AI273" s="38" t="e">
        <f>#REF!-#REF!</f>
        <v>#REF!</v>
      </c>
      <c r="AJ273" s="68" t="e">
        <f>AI273/#REF!</f>
        <v>#REF!</v>
      </c>
      <c r="AK273" s="38" t="e">
        <f>#REF!-#REF!</f>
        <v>#REF!</v>
      </c>
      <c r="AL273" s="76" t="e">
        <f>AK273/#REF!</f>
        <v>#REF!</v>
      </c>
    </row>
    <row r="274" spans="1:38" s="39" customFormat="1" ht="12.75">
      <c r="A274" s="15" t="s">
        <v>887</v>
      </c>
      <c r="B274" s="15" t="s">
        <v>888</v>
      </c>
      <c r="C274" s="32">
        <v>152</v>
      </c>
      <c r="D274" s="44">
        <v>202597.3</v>
      </c>
      <c r="E274" s="34">
        <v>22350</v>
      </c>
      <c r="F274" s="17">
        <f>D274/E274*C274</f>
        <v>1377.8429351230423</v>
      </c>
      <c r="G274" s="18">
        <f>F274/$F$499</f>
        <v>8.430120037321531E-05</v>
      </c>
      <c r="H274" s="19">
        <f>$B$509*G274</f>
        <v>7888.798800529353</v>
      </c>
      <c r="I274" s="20">
        <f>D274/E274</f>
        <v>9.064756152125279</v>
      </c>
      <c r="J274" s="20">
        <f>(I274-10)*C274</f>
        <v>-142.15706487695763</v>
      </c>
      <c r="K274" s="20">
        <f>IF(J274&gt;0,J274,0)</f>
        <v>0</v>
      </c>
      <c r="L274" s="20">
        <f>K274/$K$499</f>
        <v>0</v>
      </c>
      <c r="M274" s="21">
        <f>$F$509*L274</f>
        <v>0</v>
      </c>
      <c r="N274" s="21">
        <f t="shared" si="4"/>
        <v>7888.798800529353</v>
      </c>
      <c r="O274" s="21">
        <v>12006.58</v>
      </c>
      <c r="AD274" s="38" t="e">
        <f>#REF!-O274</f>
        <v>#REF!</v>
      </c>
      <c r="AE274" s="68" t="e">
        <f>AD274/#REF!</f>
        <v>#REF!</v>
      </c>
      <c r="AF274" s="69">
        <v>1387.96633528163</v>
      </c>
      <c r="AG274" s="70" t="e">
        <f>#REF!-AF274</f>
        <v>#REF!</v>
      </c>
      <c r="AH274" s="68" t="e">
        <f>AG274/#REF!</f>
        <v>#REF!</v>
      </c>
      <c r="AI274" s="38" t="e">
        <f>#REF!-#REF!</f>
        <v>#REF!</v>
      </c>
      <c r="AJ274" s="68" t="e">
        <f>AI274/#REF!</f>
        <v>#REF!</v>
      </c>
      <c r="AK274" s="38" t="e">
        <f>#REF!-#REF!</f>
        <v>#REF!</v>
      </c>
      <c r="AL274" s="76" t="e">
        <f>AK274/#REF!</f>
        <v>#REF!</v>
      </c>
    </row>
    <row r="275" spans="1:38" s="39" customFormat="1" ht="12.75">
      <c r="A275" s="15" t="s">
        <v>675</v>
      </c>
      <c r="B275" s="15" t="s">
        <v>676</v>
      </c>
      <c r="C275" s="32">
        <v>237</v>
      </c>
      <c r="D275" s="44">
        <v>265192.6</v>
      </c>
      <c r="E275" s="34">
        <v>16200</v>
      </c>
      <c r="F275" s="17">
        <f>D275/E275*C275</f>
        <v>3879.669518518518</v>
      </c>
      <c r="G275" s="18">
        <f>F275/$F$499</f>
        <v>0.00023737161117952724</v>
      </c>
      <c r="H275" s="19">
        <f>$B$509*G275</f>
        <v>22212.93259482152</v>
      </c>
      <c r="I275" s="20">
        <f>D275/E275</f>
        <v>16.369913580246912</v>
      </c>
      <c r="J275" s="20">
        <f>(I275-10)*C275</f>
        <v>1509.669518518518</v>
      </c>
      <c r="K275" s="20">
        <f>IF(J275&gt;0,J275,0)</f>
        <v>1509.669518518518</v>
      </c>
      <c r="L275" s="20">
        <f>K275/$K$499</f>
        <v>0.0004010982853976923</v>
      </c>
      <c r="M275" s="21">
        <f>$F$509*L275</f>
        <v>7425.890557842108</v>
      </c>
      <c r="N275" s="21">
        <f t="shared" si="4"/>
        <v>29638.823152663626</v>
      </c>
      <c r="O275" s="21">
        <v>37438.76</v>
      </c>
      <c r="AD275" s="38" t="e">
        <f>#REF!-O275</f>
        <v>#REF!</v>
      </c>
      <c r="AE275" s="68" t="e">
        <f>AD275/#REF!</f>
        <v>#REF!</v>
      </c>
      <c r="AF275" s="69">
        <v>46483.5701201785</v>
      </c>
      <c r="AG275" s="70" t="e">
        <f>#REF!-AF275</f>
        <v>#REF!</v>
      </c>
      <c r="AH275" s="68" t="e">
        <f>AG275/#REF!</f>
        <v>#REF!</v>
      </c>
      <c r="AI275" s="38" t="e">
        <f>#REF!-#REF!</f>
        <v>#REF!</v>
      </c>
      <c r="AJ275" s="68" t="e">
        <f>AI275/#REF!</f>
        <v>#REF!</v>
      </c>
      <c r="AK275" s="38" t="e">
        <f>#REF!-#REF!</f>
        <v>#REF!</v>
      </c>
      <c r="AL275" s="76" t="e">
        <f>AK275/#REF!</f>
        <v>#REF!</v>
      </c>
    </row>
    <row r="276" spans="1:38" s="39" customFormat="1" ht="12.75">
      <c r="A276" s="15" t="s">
        <v>613</v>
      </c>
      <c r="B276" s="15" t="s">
        <v>614</v>
      </c>
      <c r="C276" s="32">
        <v>1444</v>
      </c>
      <c r="D276" s="44">
        <v>1249642.04</v>
      </c>
      <c r="E276" s="34">
        <v>62800</v>
      </c>
      <c r="F276" s="17">
        <f>D276/E276*C276</f>
        <v>28733.80741656051</v>
      </c>
      <c r="G276" s="18">
        <f>F276/$F$499</f>
        <v>0.0017580338039709406</v>
      </c>
      <c r="H276" s="19">
        <f>$B$509*G276</f>
        <v>164514.56091558197</v>
      </c>
      <c r="I276" s="20">
        <f>D276/E276</f>
        <v>19.898758598726115</v>
      </c>
      <c r="J276" s="20">
        <f>(I276-10)*C276</f>
        <v>14293.80741656051</v>
      </c>
      <c r="K276" s="20">
        <f>IF(J276&gt;0,J276,0)</f>
        <v>14293.80741656051</v>
      </c>
      <c r="L276" s="20">
        <f>K276/$K$499</f>
        <v>0.003797666692120414</v>
      </c>
      <c r="M276" s="21">
        <f>$F$509*L276</f>
        <v>70309.59307863127</v>
      </c>
      <c r="N276" s="21">
        <f t="shared" si="4"/>
        <v>234824.15399421324</v>
      </c>
      <c r="O276" s="21">
        <v>267211.11</v>
      </c>
      <c r="AD276" s="38" t="e">
        <f>#REF!-O276</f>
        <v>#REF!</v>
      </c>
      <c r="AE276" s="68" t="e">
        <f>AD276/#REF!</f>
        <v>#REF!</v>
      </c>
      <c r="AF276" s="69">
        <v>1879.0574977861368</v>
      </c>
      <c r="AG276" s="70" t="e">
        <f>#REF!-AF276</f>
        <v>#REF!</v>
      </c>
      <c r="AH276" s="68" t="e">
        <f>AG276/#REF!</f>
        <v>#REF!</v>
      </c>
      <c r="AI276" s="38" t="e">
        <f>#REF!-#REF!</f>
        <v>#REF!</v>
      </c>
      <c r="AJ276" s="68" t="e">
        <f>AI276/#REF!</f>
        <v>#REF!</v>
      </c>
      <c r="AK276" s="38" t="e">
        <f>#REF!-#REF!</f>
        <v>#REF!</v>
      </c>
      <c r="AL276" s="76" t="e">
        <f>AK276/#REF!</f>
        <v>#REF!</v>
      </c>
    </row>
    <row r="277" spans="1:38" s="39" customFormat="1" ht="12.75">
      <c r="A277" s="15" t="s">
        <v>747</v>
      </c>
      <c r="B277" s="15" t="s">
        <v>748</v>
      </c>
      <c r="C277" s="32">
        <v>657</v>
      </c>
      <c r="D277" s="44">
        <v>709292</v>
      </c>
      <c r="E277" s="34">
        <v>54000</v>
      </c>
      <c r="F277" s="17">
        <f>D277/E277*C277</f>
        <v>8629.719333333333</v>
      </c>
      <c r="G277" s="18">
        <f>F277/$F$499</f>
        <v>0.0005279961018336081</v>
      </c>
      <c r="H277" s="19">
        <f>$B$509*G277</f>
        <v>49409.20172416136</v>
      </c>
      <c r="I277" s="20">
        <f>D277/E277</f>
        <v>13.135037037037037</v>
      </c>
      <c r="J277" s="20">
        <f>(I277-10)*C277</f>
        <v>2059.7193333333335</v>
      </c>
      <c r="K277" s="20">
        <f>IF(J277&gt;0,J277,0)</f>
        <v>2059.7193333333335</v>
      </c>
      <c r="L277" s="20">
        <f>K277/$K$499</f>
        <v>0.0005472389041882507</v>
      </c>
      <c r="M277" s="21">
        <f>$F$509*L277</f>
        <v>10131.522271321017</v>
      </c>
      <c r="N277" s="21">
        <f t="shared" si="4"/>
        <v>59540.723995482374</v>
      </c>
      <c r="O277" s="21">
        <v>75741.34</v>
      </c>
      <c r="AD277" s="38" t="e">
        <f>#REF!-O277</f>
        <v>#REF!</v>
      </c>
      <c r="AE277" s="68" t="e">
        <f>AD277/#REF!</f>
        <v>#REF!</v>
      </c>
      <c r="AF277" s="69">
        <v>588830.2849554119</v>
      </c>
      <c r="AG277" s="70" t="e">
        <f>#REF!-AF277</f>
        <v>#REF!</v>
      </c>
      <c r="AH277" s="68" t="e">
        <f>AG277/#REF!</f>
        <v>#REF!</v>
      </c>
      <c r="AI277" s="38" t="e">
        <f>#REF!-#REF!</f>
        <v>#REF!</v>
      </c>
      <c r="AJ277" s="68" t="e">
        <f>AI277/#REF!</f>
        <v>#REF!</v>
      </c>
      <c r="AK277" s="38" t="e">
        <f>#REF!-#REF!</f>
        <v>#REF!</v>
      </c>
      <c r="AL277" s="76" t="e">
        <f>AK277/#REF!</f>
        <v>#REF!</v>
      </c>
    </row>
    <row r="278" spans="1:38" s="39" customFormat="1" ht="12.75">
      <c r="A278" s="15" t="s">
        <v>106</v>
      </c>
      <c r="B278" s="15" t="s">
        <v>107</v>
      </c>
      <c r="C278" s="32">
        <v>255</v>
      </c>
      <c r="D278" s="44">
        <v>205181.71</v>
      </c>
      <c r="E278" s="34">
        <v>13200</v>
      </c>
      <c r="F278" s="17">
        <f>D278/E278*C278</f>
        <v>3963.737579545454</v>
      </c>
      <c r="G278" s="18">
        <f>F278/$F$499</f>
        <v>0.0002425151861668944</v>
      </c>
      <c r="H278" s="19">
        <f>$B$509*G278</f>
        <v>22694.261781252266</v>
      </c>
      <c r="I278" s="20">
        <f>D278/E278</f>
        <v>15.544068939393938</v>
      </c>
      <c r="J278" s="20">
        <f>(I278-10)*C278</f>
        <v>1413.737579545454</v>
      </c>
      <c r="K278" s="20">
        <f>IF(J278&gt;0,J278,0)</f>
        <v>1413.737579545454</v>
      </c>
      <c r="L278" s="20">
        <f>K278/$K$499</f>
        <v>0.000375610497663373</v>
      </c>
      <c r="M278" s="21">
        <f>$F$509*L278</f>
        <v>6954.012394391712</v>
      </c>
      <c r="N278" s="21">
        <f t="shared" si="4"/>
        <v>29648.27417564398</v>
      </c>
      <c r="O278" s="21">
        <v>39600.42</v>
      </c>
      <c r="AD278" s="38" t="e">
        <f>#REF!-O278</f>
        <v>#REF!</v>
      </c>
      <c r="AE278" s="68" t="e">
        <f>AD278/#REF!</f>
        <v>#REF!</v>
      </c>
      <c r="AF278" s="69">
        <v>14796.675370414347</v>
      </c>
      <c r="AG278" s="70" t="e">
        <f>#REF!-AF278</f>
        <v>#REF!</v>
      </c>
      <c r="AH278" s="68" t="e">
        <f>AG278/#REF!</f>
        <v>#REF!</v>
      </c>
      <c r="AI278" s="38" t="e">
        <f>#REF!-#REF!</f>
        <v>#REF!</v>
      </c>
      <c r="AJ278" s="68" t="e">
        <f>AI278/#REF!</f>
        <v>#REF!</v>
      </c>
      <c r="AK278" s="38" t="e">
        <f>#REF!-#REF!</f>
        <v>#REF!</v>
      </c>
      <c r="AL278" s="76" t="e">
        <f>AK278/#REF!</f>
        <v>#REF!</v>
      </c>
    </row>
    <row r="279" spans="1:38" s="39" customFormat="1" ht="12.75">
      <c r="A279" s="15" t="s">
        <v>500</v>
      </c>
      <c r="B279" s="15" t="s">
        <v>501</v>
      </c>
      <c r="C279" s="32">
        <v>2913</v>
      </c>
      <c r="D279" s="44">
        <v>2184209.72</v>
      </c>
      <c r="E279" s="34">
        <v>106650</v>
      </c>
      <c r="F279" s="17">
        <f>D279/E279*C279</f>
        <v>59658.72399774965</v>
      </c>
      <c r="G279" s="18">
        <f>F279/$F$499</f>
        <v>0.0036501272514748006</v>
      </c>
      <c r="H279" s="19">
        <f>$B$509*G279</f>
        <v>341574.25227319624</v>
      </c>
      <c r="I279" s="20">
        <f>D279/E279</f>
        <v>20.48016615096109</v>
      </c>
      <c r="J279" s="20">
        <f>(I279-10)*C279</f>
        <v>30528.723997749654</v>
      </c>
      <c r="K279" s="20">
        <f>IF(J279&gt;0,J279,0)</f>
        <v>30528.723997749654</v>
      </c>
      <c r="L279" s="20">
        <f>K279/$K$499</f>
        <v>0.00811105920909972</v>
      </c>
      <c r="M279" s="21">
        <f>$F$509*L279</f>
        <v>150167.27866396017</v>
      </c>
      <c r="N279" s="21">
        <f t="shared" si="4"/>
        <v>491741.5309371564</v>
      </c>
      <c r="O279" s="21">
        <v>579312.3</v>
      </c>
      <c r="AD279" s="38" t="e">
        <f>#REF!-O279</f>
        <v>#REF!</v>
      </c>
      <c r="AE279" s="68" t="e">
        <f>AD279/#REF!</f>
        <v>#REF!</v>
      </c>
      <c r="AF279" s="69">
        <v>452535.38647777576</v>
      </c>
      <c r="AG279" s="70" t="e">
        <f>#REF!-AF279</f>
        <v>#REF!</v>
      </c>
      <c r="AH279" s="68" t="e">
        <f>AG279/#REF!</f>
        <v>#REF!</v>
      </c>
      <c r="AI279" s="38" t="e">
        <f>#REF!-#REF!</f>
        <v>#REF!</v>
      </c>
      <c r="AJ279" s="68" t="e">
        <f>AI279/#REF!</f>
        <v>#REF!</v>
      </c>
      <c r="AK279" s="38" t="e">
        <f>#REF!-#REF!</f>
        <v>#REF!</v>
      </c>
      <c r="AL279" s="76" t="e">
        <f>AK279/#REF!</f>
        <v>#REF!</v>
      </c>
    </row>
    <row r="280" spans="1:38" s="39" customFormat="1" ht="12.75">
      <c r="A280" s="15" t="s">
        <v>889</v>
      </c>
      <c r="B280" s="15" t="s">
        <v>890</v>
      </c>
      <c r="C280" s="32">
        <v>1315</v>
      </c>
      <c r="D280" s="44">
        <v>2252691</v>
      </c>
      <c r="E280" s="34">
        <v>188600</v>
      </c>
      <c r="F280" s="17">
        <f>D280/E280*C280</f>
        <v>15706.72674973489</v>
      </c>
      <c r="G280" s="18">
        <f>F280/$F$499</f>
        <v>0.0009609919136526975</v>
      </c>
      <c r="H280" s="19">
        <f>$B$509*G280</f>
        <v>89928.39748638397</v>
      </c>
      <c r="I280" s="20">
        <f>D280/E280</f>
        <v>11.944278897136797</v>
      </c>
      <c r="J280" s="20">
        <f>(I280-10)*C280</f>
        <v>2556.7267497348885</v>
      </c>
      <c r="K280" s="20">
        <f>IF(J280&gt;0,J280,0)</f>
        <v>2556.7267497348885</v>
      </c>
      <c r="L280" s="20">
        <f>K280/$K$499</f>
        <v>0.0006792868922434294</v>
      </c>
      <c r="M280" s="21">
        <f>$F$509*L280</f>
        <v>12576.24453361828</v>
      </c>
      <c r="N280" s="21">
        <f t="shared" si="4"/>
        <v>102504.64202000224</v>
      </c>
      <c r="O280" s="21">
        <v>116200.95</v>
      </c>
      <c r="AD280" s="38" t="e">
        <f>#REF!-O280</f>
        <v>#REF!</v>
      </c>
      <c r="AE280" s="68" t="e">
        <f>AD280/#REF!</f>
        <v>#REF!</v>
      </c>
      <c r="AF280" s="69">
        <v>106634.03280817012</v>
      </c>
      <c r="AG280" s="70" t="e">
        <f>#REF!-AF280</f>
        <v>#REF!</v>
      </c>
      <c r="AH280" s="68" t="e">
        <f>AG280/#REF!</f>
        <v>#REF!</v>
      </c>
      <c r="AI280" s="38" t="e">
        <f>#REF!-#REF!</f>
        <v>#REF!</v>
      </c>
      <c r="AJ280" s="68" t="e">
        <f>AI280/#REF!</f>
        <v>#REF!</v>
      </c>
      <c r="AK280" s="38" t="e">
        <f>#REF!-#REF!</f>
        <v>#REF!</v>
      </c>
      <c r="AL280" s="76" t="e">
        <f>AK280/#REF!</f>
        <v>#REF!</v>
      </c>
    </row>
    <row r="281" spans="1:38" s="39" customFormat="1" ht="12.75">
      <c r="A281" s="15" t="s">
        <v>615</v>
      </c>
      <c r="B281" s="15" t="s">
        <v>616</v>
      </c>
      <c r="C281" s="32">
        <v>3004</v>
      </c>
      <c r="D281" s="44">
        <v>2341849.88</v>
      </c>
      <c r="E281" s="34">
        <v>178250</v>
      </c>
      <c r="F281" s="17">
        <f>D281/E281*C281</f>
        <v>39466.575256774195</v>
      </c>
      <c r="G281" s="18">
        <f>F281/$F$499</f>
        <v>0.002414701693461739</v>
      </c>
      <c r="H281" s="19">
        <f>$B$509*G281</f>
        <v>225964.70440140445</v>
      </c>
      <c r="I281" s="20">
        <f>D281/E281</f>
        <v>13.138007741935484</v>
      </c>
      <c r="J281" s="20">
        <f>(I281-10)*C281</f>
        <v>9426.575256774193</v>
      </c>
      <c r="K281" s="20">
        <f>IF(J281&gt;0,J281,0)</f>
        <v>9426.575256774193</v>
      </c>
      <c r="L281" s="20">
        <f>K281/$K$499</f>
        <v>0.002504510507951983</v>
      </c>
      <c r="M281" s="21">
        <f>$F$509*L281</f>
        <v>46368.23843456893</v>
      </c>
      <c r="N281" s="21">
        <f t="shared" si="4"/>
        <v>272332.9428359734</v>
      </c>
      <c r="O281" s="21">
        <v>327426.26</v>
      </c>
      <c r="AD281" s="38" t="e">
        <f>#REF!-O281</f>
        <v>#REF!</v>
      </c>
      <c r="AE281" s="68" t="e">
        <f>AD281/#REF!</f>
        <v>#REF!</v>
      </c>
      <c r="AF281" s="69">
        <v>281054.56731138757</v>
      </c>
      <c r="AG281" s="70" t="e">
        <f>#REF!-AF281</f>
        <v>#REF!</v>
      </c>
      <c r="AH281" s="68" t="e">
        <f>AG281/#REF!</f>
        <v>#REF!</v>
      </c>
      <c r="AI281" s="38" t="e">
        <f>#REF!-#REF!</f>
        <v>#REF!</v>
      </c>
      <c r="AJ281" s="68" t="e">
        <f>AI281/#REF!</f>
        <v>#REF!</v>
      </c>
      <c r="AK281" s="38" t="e">
        <f>#REF!-#REF!</f>
        <v>#REF!</v>
      </c>
      <c r="AL281" s="76" t="e">
        <f>AK281/#REF!</f>
        <v>#REF!</v>
      </c>
    </row>
    <row r="282" spans="1:38" s="39" customFormat="1" ht="12.75">
      <c r="A282" s="15" t="s">
        <v>617</v>
      </c>
      <c r="B282" s="15" t="s">
        <v>618</v>
      </c>
      <c r="C282" s="32">
        <v>4536</v>
      </c>
      <c r="D282" s="44">
        <v>6182082.63</v>
      </c>
      <c r="E282" s="34">
        <v>317050</v>
      </c>
      <c r="F282" s="17">
        <f>D282/E282*C282</f>
        <v>88446.38640492035</v>
      </c>
      <c r="G282" s="18">
        <f>F282/$F$499</f>
        <v>0.005411456090198104</v>
      </c>
      <c r="H282" s="19">
        <f>$B$509*G282</f>
        <v>506397.1583379227</v>
      </c>
      <c r="I282" s="20">
        <f>D282/E282</f>
        <v>19.498762434947167</v>
      </c>
      <c r="J282" s="20">
        <f>(I282-10)*C282</f>
        <v>43086.38640492035</v>
      </c>
      <c r="K282" s="20">
        <f>IF(J282&gt;0,J282,0)</f>
        <v>43086.38640492035</v>
      </c>
      <c r="L282" s="20">
        <f>K282/$K$499</f>
        <v>0.01144745621409591</v>
      </c>
      <c r="M282" s="21">
        <f>$F$509*L282</f>
        <v>211936.97431860142</v>
      </c>
      <c r="N282" s="21">
        <f t="shared" si="4"/>
        <v>718334.1326565242</v>
      </c>
      <c r="O282" s="21">
        <v>792387.05</v>
      </c>
      <c r="AD282" s="38" t="e">
        <f>#REF!-O282</f>
        <v>#REF!</v>
      </c>
      <c r="AE282" s="68" t="e">
        <f>AD282/#REF!</f>
        <v>#REF!</v>
      </c>
      <c r="AF282" s="69">
        <v>466357.02143485064</v>
      </c>
      <c r="AG282" s="70" t="e">
        <f>#REF!-AF282</f>
        <v>#REF!</v>
      </c>
      <c r="AH282" s="68" t="e">
        <f>AG282/#REF!</f>
        <v>#REF!</v>
      </c>
      <c r="AI282" s="38" t="e">
        <f>#REF!-#REF!</f>
        <v>#REF!</v>
      </c>
      <c r="AJ282" s="68" t="e">
        <f>AI282/#REF!</f>
        <v>#REF!</v>
      </c>
      <c r="AK282" s="38" t="e">
        <f>#REF!-#REF!</f>
        <v>#REF!</v>
      </c>
      <c r="AL282" s="76" t="e">
        <f>AK282/#REF!</f>
        <v>#REF!</v>
      </c>
    </row>
    <row r="283" spans="1:38" s="39" customFormat="1" ht="12.75">
      <c r="A283" s="15" t="s">
        <v>677</v>
      </c>
      <c r="B283" s="15" t="s">
        <v>678</v>
      </c>
      <c r="C283" s="32">
        <v>2317</v>
      </c>
      <c r="D283" s="44">
        <v>1608226</v>
      </c>
      <c r="E283" s="34">
        <v>97400</v>
      </c>
      <c r="F283" s="17">
        <f>D283/E283*C283</f>
        <v>38257.285852156056</v>
      </c>
      <c r="G283" s="18">
        <f>F283/$F$499</f>
        <v>0.0023407131815572114</v>
      </c>
      <c r="H283" s="19">
        <f>$B$509*G283</f>
        <v>219040.95383342513</v>
      </c>
      <c r="I283" s="20">
        <f>D283/E283</f>
        <v>16.511560574948664</v>
      </c>
      <c r="J283" s="20">
        <f>(I283-10)*C283</f>
        <v>15087.285852156054</v>
      </c>
      <c r="K283" s="20">
        <f>IF(J283&gt;0,J283,0)</f>
        <v>15087.285852156054</v>
      </c>
      <c r="L283" s="20">
        <f>K283/$K$499</f>
        <v>0.004008482924490089</v>
      </c>
      <c r="M283" s="21">
        <f>$F$509*L283</f>
        <v>74212.62215251927</v>
      </c>
      <c r="N283" s="21">
        <f t="shared" si="4"/>
        <v>293253.57598594436</v>
      </c>
      <c r="O283" s="21">
        <v>439676.43</v>
      </c>
      <c r="AD283" s="38" t="e">
        <f>#REF!-O283</f>
        <v>#REF!</v>
      </c>
      <c r="AE283" s="68" t="e">
        <f>AD283/#REF!</f>
        <v>#REF!</v>
      </c>
      <c r="AF283" s="69">
        <v>133117.23154859303</v>
      </c>
      <c r="AG283" s="70" t="e">
        <f>#REF!-AF283</f>
        <v>#REF!</v>
      </c>
      <c r="AH283" s="68" t="e">
        <f>AG283/#REF!</f>
        <v>#REF!</v>
      </c>
      <c r="AI283" s="38" t="e">
        <f>#REF!-#REF!</f>
        <v>#REF!</v>
      </c>
      <c r="AJ283" s="68" t="e">
        <f>AI283/#REF!</f>
        <v>#REF!</v>
      </c>
      <c r="AK283" s="38" t="e">
        <f>#REF!-#REF!</f>
        <v>#REF!</v>
      </c>
      <c r="AL283" s="76" t="e">
        <f>AK283/#REF!</f>
        <v>#REF!</v>
      </c>
    </row>
    <row r="284" spans="1:38" s="39" customFormat="1" ht="12.75">
      <c r="A284" s="15" t="s">
        <v>20</v>
      </c>
      <c r="B284" s="15" t="s">
        <v>21</v>
      </c>
      <c r="C284" s="32">
        <v>2610</v>
      </c>
      <c r="D284" s="44">
        <v>2232956</v>
      </c>
      <c r="E284" s="34">
        <v>192250</v>
      </c>
      <c r="F284" s="17">
        <f>D284/E284*C284</f>
        <v>30314.77326397919</v>
      </c>
      <c r="G284" s="18">
        <f>F284/$F$499</f>
        <v>0.0018547627672577105</v>
      </c>
      <c r="H284" s="19">
        <f>$B$509*G284</f>
        <v>173566.33391732877</v>
      </c>
      <c r="I284" s="20">
        <f>D284/E284</f>
        <v>11.614855656697008</v>
      </c>
      <c r="J284" s="20">
        <f>(I284-10)*C284</f>
        <v>4214.773263979191</v>
      </c>
      <c r="K284" s="20">
        <f>IF(J284&gt;0,J284,0)</f>
        <v>4214.773263979191</v>
      </c>
      <c r="L284" s="20">
        <f>K284/$K$499</f>
        <v>0.0011198068907035113</v>
      </c>
      <c r="M284" s="21">
        <f>$F$509*L284</f>
        <v>20731.9844512344</v>
      </c>
      <c r="N284" s="21">
        <f t="shared" si="4"/>
        <v>194298.31836856317</v>
      </c>
      <c r="O284" s="21">
        <v>234420.73</v>
      </c>
      <c r="AD284" s="38" t="e">
        <f>#REF!-O284</f>
        <v>#REF!</v>
      </c>
      <c r="AE284" s="68" t="e">
        <f>AD284/#REF!</f>
        <v>#REF!</v>
      </c>
      <c r="AF284" s="69">
        <v>100797.16542936962</v>
      </c>
      <c r="AG284" s="70" t="e">
        <f>#REF!-AF284</f>
        <v>#REF!</v>
      </c>
      <c r="AH284" s="68" t="e">
        <f>AG284/#REF!</f>
        <v>#REF!</v>
      </c>
      <c r="AI284" s="38" t="e">
        <f>#REF!-#REF!</f>
        <v>#REF!</v>
      </c>
      <c r="AJ284" s="68" t="e">
        <f>AI284/#REF!</f>
        <v>#REF!</v>
      </c>
      <c r="AK284" s="38" t="e">
        <f>#REF!-#REF!</f>
        <v>#REF!</v>
      </c>
      <c r="AL284" s="76" t="e">
        <f>AK284/#REF!</f>
        <v>#REF!</v>
      </c>
    </row>
    <row r="285" spans="1:38" s="39" customFormat="1" ht="12.75">
      <c r="A285" s="15" t="s">
        <v>444</v>
      </c>
      <c r="B285" s="15" t="s">
        <v>445</v>
      </c>
      <c r="C285" s="32">
        <v>71</v>
      </c>
      <c r="D285" s="44">
        <v>357272.48</v>
      </c>
      <c r="E285" s="34">
        <v>98100</v>
      </c>
      <c r="F285" s="17">
        <f>D285/E285*C285</f>
        <v>258.5764126401631</v>
      </c>
      <c r="G285" s="18">
        <f>F285/$F$499</f>
        <v>1.5820600024936073E-05</v>
      </c>
      <c r="H285" s="19">
        <f>$B$509*G285</f>
        <v>1480.471570367156</v>
      </c>
      <c r="I285" s="20">
        <f>D285/E285</f>
        <v>3.6419213047910293</v>
      </c>
      <c r="J285" s="20">
        <f>(I285-10)*C285</f>
        <v>-451.4235873598369</v>
      </c>
      <c r="K285" s="20">
        <f>IF(J285&gt;0,J285,0)</f>
        <v>0</v>
      </c>
      <c r="L285" s="20">
        <f>K285/$K$499</f>
        <v>0</v>
      </c>
      <c r="M285" s="21">
        <f>$F$509*L285</f>
        <v>0</v>
      </c>
      <c r="N285" s="21">
        <f t="shared" si="4"/>
        <v>1480.471570367156</v>
      </c>
      <c r="O285" s="21">
        <v>2153.3</v>
      </c>
      <c r="AD285" s="38" t="e">
        <f>#REF!-O285</f>
        <v>#REF!</v>
      </c>
      <c r="AE285" s="68" t="e">
        <f>AD285/#REF!</f>
        <v>#REF!</v>
      </c>
      <c r="AF285" s="69">
        <v>31261.604023818083</v>
      </c>
      <c r="AG285" s="70" t="e">
        <f>#REF!-AF285</f>
        <v>#REF!</v>
      </c>
      <c r="AH285" s="68" t="e">
        <f>AG285/#REF!</f>
        <v>#REF!</v>
      </c>
      <c r="AI285" s="38" t="e">
        <f>#REF!-#REF!</f>
        <v>#REF!</v>
      </c>
      <c r="AJ285" s="68" t="e">
        <f>AI285/#REF!</f>
        <v>#REF!</v>
      </c>
      <c r="AK285" s="38" t="e">
        <f>#REF!-#REF!</f>
        <v>#REF!</v>
      </c>
      <c r="AL285" s="76" t="e">
        <f>AK285/#REF!</f>
        <v>#REF!</v>
      </c>
    </row>
    <row r="286" spans="1:38" s="39" customFormat="1" ht="12.75">
      <c r="A286" s="15" t="s">
        <v>358</v>
      </c>
      <c r="B286" s="15" t="s">
        <v>359</v>
      </c>
      <c r="C286" s="32">
        <v>3866</v>
      </c>
      <c r="D286" s="44">
        <v>4441737.7</v>
      </c>
      <c r="E286" s="34">
        <v>395850</v>
      </c>
      <c r="F286" s="17">
        <f>D286/E286*C286</f>
        <v>43379.45673411646</v>
      </c>
      <c r="G286" s="18">
        <f>F286/$F$499</f>
        <v>0.0026541053272500967</v>
      </c>
      <c r="H286" s="19">
        <f>$B$509*G286</f>
        <v>248367.79108001388</v>
      </c>
      <c r="I286" s="20">
        <f>D286/E286</f>
        <v>11.220759631173424</v>
      </c>
      <c r="J286" s="20">
        <f>(I286-10)*C286</f>
        <v>4719.456734116457</v>
      </c>
      <c r="K286" s="20">
        <f>IF(J286&gt;0,J286,0)</f>
        <v>4719.456734116457</v>
      </c>
      <c r="L286" s="20">
        <f>K286/$K$499</f>
        <v>0.0012538942999394496</v>
      </c>
      <c r="M286" s="21">
        <f>$F$509*L286</f>
        <v>23214.464338136437</v>
      </c>
      <c r="N286" s="21">
        <f t="shared" si="4"/>
        <v>271582.25541815034</v>
      </c>
      <c r="O286" s="21">
        <v>385430.96</v>
      </c>
      <c r="AD286" s="38" t="e">
        <f>#REF!-O286</f>
        <v>#REF!</v>
      </c>
      <c r="AE286" s="68" t="e">
        <f>AD286/#REF!</f>
        <v>#REF!</v>
      </c>
      <c r="AF286" s="69">
        <v>957402.2428738354</v>
      </c>
      <c r="AG286" s="70" t="e">
        <f>#REF!-AF286</f>
        <v>#REF!</v>
      </c>
      <c r="AH286" s="68" t="e">
        <f>AG286/#REF!</f>
        <v>#REF!</v>
      </c>
      <c r="AI286" s="38" t="e">
        <f>#REF!-#REF!</f>
        <v>#REF!</v>
      </c>
      <c r="AJ286" s="68" t="e">
        <f>AI286/#REF!</f>
        <v>#REF!</v>
      </c>
      <c r="AK286" s="38" t="e">
        <f>#REF!-#REF!</f>
        <v>#REF!</v>
      </c>
      <c r="AL286" s="76" t="e">
        <f>AK286/#REF!</f>
        <v>#REF!</v>
      </c>
    </row>
    <row r="287" spans="1:38" s="39" customFormat="1" ht="12.75">
      <c r="A287" s="15" t="s">
        <v>801</v>
      </c>
      <c r="B287" s="15" t="s">
        <v>802</v>
      </c>
      <c r="C287" s="32">
        <v>877</v>
      </c>
      <c r="D287" s="44">
        <v>1067859.8</v>
      </c>
      <c r="E287" s="34">
        <v>69650</v>
      </c>
      <c r="F287" s="17">
        <f>D287/E287*C287</f>
        <v>13445.987718592965</v>
      </c>
      <c r="G287" s="18">
        <f>F287/$F$499</f>
        <v>0.0008226720738526517</v>
      </c>
      <c r="H287" s="19">
        <f>$B$509*G287</f>
        <v>76984.60331176735</v>
      </c>
      <c r="I287" s="20">
        <f>D287/E287</f>
        <v>15.331798994974875</v>
      </c>
      <c r="J287" s="20">
        <f>(I287-10)*C287</f>
        <v>4675.987718592965</v>
      </c>
      <c r="K287" s="20">
        <f>IF(J287&gt;0,J287,0)</f>
        <v>4675.987718592965</v>
      </c>
      <c r="L287" s="20">
        <f>K287/$K$499</f>
        <v>0.001242345184467139</v>
      </c>
      <c r="M287" s="21">
        <f>$F$509*L287</f>
        <v>23000.645255234536</v>
      </c>
      <c r="N287" s="21">
        <f t="shared" si="4"/>
        <v>99985.2485670019</v>
      </c>
      <c r="O287" s="21">
        <v>106548.79</v>
      </c>
      <c r="AD287" s="38" t="e">
        <f>#REF!-O287</f>
        <v>#REF!</v>
      </c>
      <c r="AE287" s="68" t="e">
        <f>AD287/#REF!</f>
        <v>#REF!</v>
      </c>
      <c r="AF287" s="69">
        <v>13348.244516650562</v>
      </c>
      <c r="AG287" s="70" t="e">
        <f>#REF!-AF287</f>
        <v>#REF!</v>
      </c>
      <c r="AH287" s="68" t="e">
        <f>AG287/#REF!</f>
        <v>#REF!</v>
      </c>
      <c r="AI287" s="38" t="e">
        <f>#REF!-#REF!</f>
        <v>#REF!</v>
      </c>
      <c r="AJ287" s="68" t="e">
        <f>AI287/#REF!</f>
        <v>#REF!</v>
      </c>
      <c r="AK287" s="38" t="e">
        <f>#REF!-#REF!</f>
        <v>#REF!</v>
      </c>
      <c r="AL287" s="76" t="e">
        <f>AK287/#REF!</f>
        <v>#REF!</v>
      </c>
    </row>
    <row r="288" spans="1:38" s="39" customFormat="1" ht="12.75">
      <c r="A288" s="15" t="s">
        <v>679</v>
      </c>
      <c r="B288" s="15" t="s">
        <v>680</v>
      </c>
      <c r="C288" s="32">
        <v>677</v>
      </c>
      <c r="D288" s="44">
        <v>756673.06</v>
      </c>
      <c r="E288" s="34">
        <v>64250</v>
      </c>
      <c r="F288" s="17">
        <f>D288/E288*C288</f>
        <v>7973.0375349416345</v>
      </c>
      <c r="G288" s="18">
        <f>F288/$F$499</f>
        <v>0.000487818036209083</v>
      </c>
      <c r="H288" s="19">
        <f>$B$509*G288</f>
        <v>45649.3895921499</v>
      </c>
      <c r="I288" s="20">
        <f>D288/E288</f>
        <v>11.777012607003892</v>
      </c>
      <c r="J288" s="20">
        <f>(I288-10)*C288</f>
        <v>1203.0375349416347</v>
      </c>
      <c r="K288" s="20">
        <f>IF(J288&gt;0,J288,0)</f>
        <v>1203.0375349416347</v>
      </c>
      <c r="L288" s="20">
        <f>K288/$K$499</f>
        <v>0.0003196304135541418</v>
      </c>
      <c r="M288" s="21">
        <f>$F$509*L288</f>
        <v>5917.603132253444</v>
      </c>
      <c r="N288" s="21">
        <f t="shared" si="4"/>
        <v>51566.992724403346</v>
      </c>
      <c r="O288" s="21">
        <v>69074.94</v>
      </c>
      <c r="AD288" s="38" t="e">
        <f>#REF!-O288</f>
        <v>#REF!</v>
      </c>
      <c r="AE288" s="68" t="e">
        <f>AD288/#REF!</f>
        <v>#REF!</v>
      </c>
      <c r="AF288" s="69">
        <v>22911.909067954046</v>
      </c>
      <c r="AG288" s="70" t="e">
        <f>#REF!-AF288</f>
        <v>#REF!</v>
      </c>
      <c r="AH288" s="68" t="e">
        <f>AG288/#REF!</f>
        <v>#REF!</v>
      </c>
      <c r="AI288" s="38" t="e">
        <f>#REF!-#REF!</f>
        <v>#REF!</v>
      </c>
      <c r="AJ288" s="68" t="e">
        <f>AI288/#REF!</f>
        <v>#REF!</v>
      </c>
      <c r="AK288" s="38" t="e">
        <f>#REF!-#REF!</f>
        <v>#REF!</v>
      </c>
      <c r="AL288" s="76" t="e">
        <f>AK288/#REF!</f>
        <v>#REF!</v>
      </c>
    </row>
    <row r="289" spans="1:38" s="39" customFormat="1" ht="12.75">
      <c r="A289" s="15" t="s">
        <v>108</v>
      </c>
      <c r="B289" s="15" t="s">
        <v>109</v>
      </c>
      <c r="C289" s="32">
        <v>818</v>
      </c>
      <c r="D289" s="44">
        <v>619548</v>
      </c>
      <c r="E289" s="34">
        <v>38800</v>
      </c>
      <c r="F289" s="17">
        <f>D289/E289*C289</f>
        <v>13061.60474226804</v>
      </c>
      <c r="G289" s="18">
        <f>F289/$F$499</f>
        <v>0.0007991541927638854</v>
      </c>
      <c r="H289" s="19">
        <f>$B$509*G289</f>
        <v>74783.82999771382</v>
      </c>
      <c r="I289" s="20">
        <f>D289/E289</f>
        <v>15.967731958762887</v>
      </c>
      <c r="J289" s="20">
        <f>(I289-10)*C289</f>
        <v>4881.604742268041</v>
      </c>
      <c r="K289" s="20">
        <f>IF(J289&gt;0,J289,0)</f>
        <v>4881.604742268041</v>
      </c>
      <c r="L289" s="20">
        <f>K289/$K$499</f>
        <v>0.0012969747803044998</v>
      </c>
      <c r="M289" s="21">
        <f>$F$509*L289</f>
        <v>24012.05172261736</v>
      </c>
      <c r="N289" s="21">
        <f t="shared" si="4"/>
        <v>98795.88172033118</v>
      </c>
      <c r="O289" s="21">
        <v>133122.52</v>
      </c>
      <c r="AD289" s="38" t="e">
        <f>#REF!-O289</f>
        <v>#REF!</v>
      </c>
      <c r="AE289" s="68" t="e">
        <f>AD289/#REF!</f>
        <v>#REF!</v>
      </c>
      <c r="AF289" s="69">
        <v>92157.79497285286</v>
      </c>
      <c r="AG289" s="70" t="e">
        <f>#REF!-AF289</f>
        <v>#REF!</v>
      </c>
      <c r="AH289" s="68" t="e">
        <f>AG289/#REF!</f>
        <v>#REF!</v>
      </c>
      <c r="AI289" s="38" t="e">
        <f>#REF!-#REF!</f>
        <v>#REF!</v>
      </c>
      <c r="AJ289" s="68" t="e">
        <f>AI289/#REF!</f>
        <v>#REF!</v>
      </c>
      <c r="AK289" s="38" t="e">
        <f>#REF!-#REF!</f>
        <v>#REF!</v>
      </c>
      <c r="AL289" s="76" t="e">
        <f>AK289/#REF!</f>
        <v>#REF!</v>
      </c>
    </row>
    <row r="290" spans="1:38" s="39" customFormat="1" ht="12.75">
      <c r="A290" s="15" t="s">
        <v>803</v>
      </c>
      <c r="B290" s="15" t="s">
        <v>804</v>
      </c>
      <c r="C290" s="32">
        <v>1008</v>
      </c>
      <c r="D290" s="44">
        <v>1027681.3</v>
      </c>
      <c r="E290" s="34">
        <v>81000</v>
      </c>
      <c r="F290" s="17">
        <f>D290/E290*C290</f>
        <v>12788.922844444445</v>
      </c>
      <c r="G290" s="18">
        <f>F290/$F$499</f>
        <v>0.0007824705703272521</v>
      </c>
      <c r="H290" s="19">
        <f>$B$509*G290</f>
        <v>73222.59789088827</v>
      </c>
      <c r="I290" s="20">
        <f>D290/E290</f>
        <v>12.687423456790125</v>
      </c>
      <c r="J290" s="20">
        <f>(I290-10)*C290</f>
        <v>2708.9228444444457</v>
      </c>
      <c r="K290" s="20">
        <f>IF(J290&gt;0,J290,0)</f>
        <v>2708.9228444444457</v>
      </c>
      <c r="L290" s="20">
        <f>K290/$K$499</f>
        <v>0.0007197232870195085</v>
      </c>
      <c r="M290" s="21">
        <f>$F$509*L290</f>
        <v>13324.879601611989</v>
      </c>
      <c r="N290" s="21">
        <f t="shared" si="4"/>
        <v>86547.47749250026</v>
      </c>
      <c r="O290" s="21">
        <v>116440.1</v>
      </c>
      <c r="AD290" s="38" t="e">
        <f>#REF!-O290</f>
        <v>#REF!</v>
      </c>
      <c r="AE290" s="68" t="e">
        <f>AD290/#REF!</f>
        <v>#REF!</v>
      </c>
      <c r="AF290" s="69">
        <v>24779.834486963115</v>
      </c>
      <c r="AG290" s="70" t="e">
        <f>#REF!-AF290</f>
        <v>#REF!</v>
      </c>
      <c r="AH290" s="68" t="e">
        <f>AG290/#REF!</f>
        <v>#REF!</v>
      </c>
      <c r="AI290" s="38" t="e">
        <f>#REF!-#REF!</f>
        <v>#REF!</v>
      </c>
      <c r="AJ290" s="68" t="e">
        <f>AI290/#REF!</f>
        <v>#REF!</v>
      </c>
      <c r="AK290" s="38" t="e">
        <f>#REF!-#REF!</f>
        <v>#REF!</v>
      </c>
      <c r="AL290" s="76" t="e">
        <f>AK290/#REF!</f>
        <v>#REF!</v>
      </c>
    </row>
    <row r="291" spans="1:38" s="39" customFormat="1" ht="12.75">
      <c r="A291" s="15" t="s">
        <v>749</v>
      </c>
      <c r="B291" s="15" t="s">
        <v>750</v>
      </c>
      <c r="C291" s="32">
        <v>215</v>
      </c>
      <c r="D291" s="44">
        <v>445330.76</v>
      </c>
      <c r="E291" s="34">
        <v>28650</v>
      </c>
      <c r="F291" s="17">
        <f>D291/E291*C291</f>
        <v>3341.9236788830717</v>
      </c>
      <c r="G291" s="18">
        <f>F291/$F$499</f>
        <v>0.00020447045922571442</v>
      </c>
      <c r="H291" s="19">
        <f>$B$509*G291</f>
        <v>19134.08476204809</v>
      </c>
      <c r="I291" s="20">
        <f>D291/E291</f>
        <v>15.543831064572426</v>
      </c>
      <c r="J291" s="20">
        <f>(I291-10)*C291</f>
        <v>1191.9236788830717</v>
      </c>
      <c r="K291" s="20">
        <f>IF(J291&gt;0,J291,0)</f>
        <v>1191.9236788830717</v>
      </c>
      <c r="L291" s="20">
        <f>K291/$K$499</f>
        <v>0.0003166776159023611</v>
      </c>
      <c r="M291" s="21">
        <f>$F$509*L291</f>
        <v>5862.935353806483</v>
      </c>
      <c r="N291" s="21">
        <f t="shared" si="4"/>
        <v>24997.02011585457</v>
      </c>
      <c r="O291" s="21">
        <v>17741.18</v>
      </c>
      <c r="AD291" s="38" t="e">
        <f>#REF!-O291</f>
        <v>#REF!</v>
      </c>
      <c r="AE291" s="68" t="e">
        <f>AD291/#REF!</f>
        <v>#REF!</v>
      </c>
      <c r="AF291" s="69">
        <v>2503.223140977951</v>
      </c>
      <c r="AG291" s="70" t="e">
        <f>#REF!-AF291</f>
        <v>#REF!</v>
      </c>
      <c r="AH291" s="68" t="e">
        <f>AG291/#REF!</f>
        <v>#REF!</v>
      </c>
      <c r="AI291" s="38" t="e">
        <f>#REF!-#REF!</f>
        <v>#REF!</v>
      </c>
      <c r="AJ291" s="68" t="e">
        <f>AI291/#REF!</f>
        <v>#REF!</v>
      </c>
      <c r="AK291" s="38" t="e">
        <f>#REF!-#REF!</f>
        <v>#REF!</v>
      </c>
      <c r="AL291" s="76" t="e">
        <f>AK291/#REF!</f>
        <v>#REF!</v>
      </c>
    </row>
    <row r="292" spans="1:38" s="39" customFormat="1" ht="12.75">
      <c r="A292" s="15" t="s">
        <v>110</v>
      </c>
      <c r="B292" s="15" t="s">
        <v>111</v>
      </c>
      <c r="C292" s="32">
        <v>66</v>
      </c>
      <c r="D292" s="44">
        <v>68080.79</v>
      </c>
      <c r="E292" s="34">
        <v>10150</v>
      </c>
      <c r="F292" s="17">
        <f>D292/E292*C292</f>
        <v>442.6928216748768</v>
      </c>
      <c r="G292" s="18">
        <f>F292/$F$499</f>
        <v>2.7085479275230457E-05</v>
      </c>
      <c r="H292" s="19">
        <f>$B$509*G292</f>
        <v>2534.6246016929767</v>
      </c>
      <c r="I292" s="20">
        <f>D292/E292</f>
        <v>6.707466995073891</v>
      </c>
      <c r="J292" s="20">
        <f>(I292-10)*C292</f>
        <v>-217.3071783251232</v>
      </c>
      <c r="K292" s="20">
        <f>IF(J292&gt;0,J292,0)</f>
        <v>0</v>
      </c>
      <c r="L292" s="20">
        <f>K292/$K$499</f>
        <v>0</v>
      </c>
      <c r="M292" s="21">
        <f>$F$509*L292</f>
        <v>0</v>
      </c>
      <c r="N292" s="21">
        <f t="shared" si="4"/>
        <v>2534.6246016929767</v>
      </c>
      <c r="O292" s="21">
        <v>2780.44</v>
      </c>
      <c r="AD292" s="38" t="e">
        <f>#REF!-O292</f>
        <v>#REF!</v>
      </c>
      <c r="AE292" s="68" t="e">
        <f>AD292/#REF!</f>
        <v>#REF!</v>
      </c>
      <c r="AF292" s="69">
        <v>78353.58313797171</v>
      </c>
      <c r="AG292" s="70" t="e">
        <f>#REF!-AF292</f>
        <v>#REF!</v>
      </c>
      <c r="AH292" s="68" t="e">
        <f>AG292/#REF!</f>
        <v>#REF!</v>
      </c>
      <c r="AI292" s="38" t="e">
        <f>#REF!-#REF!</f>
        <v>#REF!</v>
      </c>
      <c r="AJ292" s="68" t="e">
        <f>AI292/#REF!</f>
        <v>#REF!</v>
      </c>
      <c r="AK292" s="38" t="e">
        <f>#REF!-#REF!</f>
        <v>#REF!</v>
      </c>
      <c r="AL292" s="76" t="e">
        <f>AK292/#REF!</f>
        <v>#REF!</v>
      </c>
    </row>
    <row r="293" spans="1:38" s="39" customFormat="1" ht="12.75">
      <c r="A293" s="15" t="s">
        <v>805</v>
      </c>
      <c r="B293" s="15" t="s">
        <v>806</v>
      </c>
      <c r="C293" s="32">
        <v>889</v>
      </c>
      <c r="D293" s="44">
        <v>619506.76</v>
      </c>
      <c r="E293" s="34">
        <v>65250</v>
      </c>
      <c r="F293" s="17">
        <f>D293/E293*C293</f>
        <v>8440.482906360152</v>
      </c>
      <c r="G293" s="18">
        <f>F293/$F$499</f>
        <v>0.0005164179621621565</v>
      </c>
      <c r="H293" s="19">
        <f>$B$509*G293</f>
        <v>48325.73418220297</v>
      </c>
      <c r="I293" s="20">
        <f>D293/E293</f>
        <v>9.494356475095785</v>
      </c>
      <c r="J293" s="20">
        <f>(I293-10)*C293</f>
        <v>-449.51709363984736</v>
      </c>
      <c r="K293" s="20">
        <f>IF(J293&gt;0,J293,0)</f>
        <v>0</v>
      </c>
      <c r="L293" s="20">
        <f>K293/$K$499</f>
        <v>0</v>
      </c>
      <c r="M293" s="21">
        <f>$F$509*L293</f>
        <v>0</v>
      </c>
      <c r="N293" s="21">
        <f t="shared" si="4"/>
        <v>48325.73418220297</v>
      </c>
      <c r="O293" s="21">
        <v>81884.28</v>
      </c>
      <c r="AD293" s="38" t="e">
        <f>#REF!-O293</f>
        <v>#REF!</v>
      </c>
      <c r="AE293" s="68" t="e">
        <f>AD293/#REF!</f>
        <v>#REF!</v>
      </c>
      <c r="AF293" s="69">
        <v>159913.62882400255</v>
      </c>
      <c r="AG293" s="70" t="e">
        <f>#REF!-AF293</f>
        <v>#REF!</v>
      </c>
      <c r="AH293" s="68" t="e">
        <f>AG293/#REF!</f>
        <v>#REF!</v>
      </c>
      <c r="AI293" s="38" t="e">
        <f>#REF!-#REF!</f>
        <v>#REF!</v>
      </c>
      <c r="AJ293" s="68" t="e">
        <f>AI293/#REF!</f>
        <v>#REF!</v>
      </c>
      <c r="AK293" s="38" t="e">
        <f>#REF!-#REF!</f>
        <v>#REF!</v>
      </c>
      <c r="AL293" s="76" t="e">
        <f>AK293/#REF!</f>
        <v>#REF!</v>
      </c>
    </row>
    <row r="294" spans="1:38" s="39" customFormat="1" ht="12.75">
      <c r="A294" s="15" t="s">
        <v>751</v>
      </c>
      <c r="B294" s="15" t="s">
        <v>752</v>
      </c>
      <c r="C294" s="32">
        <v>554</v>
      </c>
      <c r="D294" s="44">
        <v>1004296.02</v>
      </c>
      <c r="E294" s="34">
        <v>70450</v>
      </c>
      <c r="F294" s="17">
        <f>D294/E294*C294</f>
        <v>7897.515898935415</v>
      </c>
      <c r="G294" s="18">
        <f>F294/$F$499</f>
        <v>0.00048319736108916827</v>
      </c>
      <c r="H294" s="19">
        <f>$B$509*G294</f>
        <v>45216.99270833043</v>
      </c>
      <c r="I294" s="20">
        <f>D294/E294</f>
        <v>14.255443860894252</v>
      </c>
      <c r="J294" s="20">
        <f>(I294-10)*C294</f>
        <v>2357.5158989354154</v>
      </c>
      <c r="K294" s="20">
        <f>IF(J294&gt;0,J294,0)</f>
        <v>2357.5158989354154</v>
      </c>
      <c r="L294" s="20">
        <f>K294/$K$499</f>
        <v>0.0006263593278274137</v>
      </c>
      <c r="M294" s="21">
        <f>$F$509*L294</f>
        <v>11596.34929308696</v>
      </c>
      <c r="N294" s="21">
        <f t="shared" si="4"/>
        <v>56813.34200141739</v>
      </c>
      <c r="O294" s="21">
        <v>79272.61</v>
      </c>
      <c r="AD294" s="38" t="e">
        <f>#REF!-O294</f>
        <v>#REF!</v>
      </c>
      <c r="AE294" s="68" t="e">
        <f>AD294/#REF!</f>
        <v>#REF!</v>
      </c>
      <c r="AF294" s="69">
        <v>83350.96073491633</v>
      </c>
      <c r="AG294" s="70" t="e">
        <f>#REF!-AF294</f>
        <v>#REF!</v>
      </c>
      <c r="AH294" s="68" t="e">
        <f>AG294/#REF!</f>
        <v>#REF!</v>
      </c>
      <c r="AI294" s="38" t="e">
        <f>#REF!-#REF!</f>
        <v>#REF!</v>
      </c>
      <c r="AJ294" s="68" t="e">
        <f>AI294/#REF!</f>
        <v>#REF!</v>
      </c>
      <c r="AK294" s="38" t="e">
        <f>#REF!-#REF!</f>
        <v>#REF!</v>
      </c>
      <c r="AL294" s="76" t="e">
        <f>AK294/#REF!</f>
        <v>#REF!</v>
      </c>
    </row>
    <row r="295" spans="1:38" s="39" customFormat="1" ht="12.75">
      <c r="A295" s="15" t="s">
        <v>298</v>
      </c>
      <c r="B295" s="15" t="s">
        <v>299</v>
      </c>
      <c r="C295" s="32">
        <v>2176</v>
      </c>
      <c r="D295" s="44">
        <v>10601298</v>
      </c>
      <c r="E295" s="40">
        <v>2030500</v>
      </c>
      <c r="F295" s="17">
        <f>D295/E295*C295</f>
        <v>11360.95762029057</v>
      </c>
      <c r="G295" s="18">
        <f>F295/$F$499</f>
        <v>0.0006951027148055854</v>
      </c>
      <c r="H295" s="19">
        <f>$B$509*G295</f>
        <v>65046.82541323882</v>
      </c>
      <c r="I295" s="20">
        <f>D295/E295</f>
        <v>5.22102831814824</v>
      </c>
      <c r="J295" s="20">
        <f>(I295-10)*C295</f>
        <v>-10399.04237970943</v>
      </c>
      <c r="K295" s="20">
        <f>IF(J295&gt;0,J295,0)</f>
        <v>0</v>
      </c>
      <c r="L295" s="20">
        <f>K295/$K$499</f>
        <v>0</v>
      </c>
      <c r="M295" s="21">
        <f>$F$509*L295</f>
        <v>0</v>
      </c>
      <c r="N295" s="21">
        <f t="shared" si="4"/>
        <v>65046.82541323882</v>
      </c>
      <c r="O295" s="21">
        <v>71876.89</v>
      </c>
      <c r="AD295" s="38" t="e">
        <f>#REF!-O295</f>
        <v>#REF!</v>
      </c>
      <c r="AE295" s="68" t="e">
        <f>AD295/#REF!</f>
        <v>#REF!</v>
      </c>
      <c r="AF295" s="69"/>
      <c r="AG295" s="70" t="e">
        <f>#REF!-AF295</f>
        <v>#REF!</v>
      </c>
      <c r="AH295" s="68" t="e">
        <f>AG295/#REF!</f>
        <v>#REF!</v>
      </c>
      <c r="AI295" s="38" t="e">
        <f>#REF!-#REF!</f>
        <v>#REF!</v>
      </c>
      <c r="AJ295" s="68"/>
      <c r="AK295" s="38" t="e">
        <f>#REF!-#REF!</f>
        <v>#REF!</v>
      </c>
      <c r="AL295" s="76" t="e">
        <f>AK295/#REF!</f>
        <v>#REF!</v>
      </c>
    </row>
    <row r="296" spans="1:38" s="39" customFormat="1" ht="12.75">
      <c r="A296" s="15" t="s">
        <v>360</v>
      </c>
      <c r="B296" s="15" t="s">
        <v>361</v>
      </c>
      <c r="C296" s="32">
        <v>1601</v>
      </c>
      <c r="D296" s="44">
        <v>2264739.57</v>
      </c>
      <c r="E296" s="34">
        <v>257850</v>
      </c>
      <c r="F296" s="17">
        <f>D296/E296*C296</f>
        <v>14061.850112739965</v>
      </c>
      <c r="G296" s="18">
        <f>F296/$F$499</f>
        <v>0.0008603526670232209</v>
      </c>
      <c r="H296" s="19">
        <f>$B$509*G296</f>
        <v>80510.7051571886</v>
      </c>
      <c r="I296" s="20">
        <f>D296/E296</f>
        <v>8.783166841186736</v>
      </c>
      <c r="J296" s="20">
        <f>(I296-10)*C296</f>
        <v>-1948.149887260036</v>
      </c>
      <c r="K296" s="20">
        <f>IF(J296&gt;0,J296,0)</f>
        <v>0</v>
      </c>
      <c r="L296" s="20">
        <f>K296/$K$499</f>
        <v>0</v>
      </c>
      <c r="M296" s="21">
        <f>$F$509*L296</f>
        <v>0</v>
      </c>
      <c r="N296" s="21">
        <f t="shared" si="4"/>
        <v>80510.7051571886</v>
      </c>
      <c r="O296" s="21">
        <v>116139.16</v>
      </c>
      <c r="AD296" s="38" t="e">
        <f>#REF!-O296</f>
        <v>#REF!</v>
      </c>
      <c r="AE296" s="68" t="e">
        <f>AD296/#REF!</f>
        <v>#REF!</v>
      </c>
      <c r="AF296" s="69"/>
      <c r="AG296" s="70" t="e">
        <f>#REF!-AF296</f>
        <v>#REF!</v>
      </c>
      <c r="AH296" s="68" t="e">
        <f>AG296/#REF!</f>
        <v>#REF!</v>
      </c>
      <c r="AI296" s="38" t="e">
        <f>#REF!-#REF!</f>
        <v>#REF!</v>
      </c>
      <c r="AJ296" s="68"/>
      <c r="AK296" s="38" t="e">
        <f>#REF!-#REF!</f>
        <v>#REF!</v>
      </c>
      <c r="AL296" s="76" t="e">
        <f>AK296/#REF!</f>
        <v>#REF!</v>
      </c>
    </row>
    <row r="297" spans="1:38" s="39" customFormat="1" ht="12.75">
      <c r="A297" s="15" t="s">
        <v>619</v>
      </c>
      <c r="B297" s="15" t="s">
        <v>620</v>
      </c>
      <c r="C297" s="32">
        <v>231</v>
      </c>
      <c r="D297" s="44">
        <v>324602.88</v>
      </c>
      <c r="E297" s="34">
        <v>32100</v>
      </c>
      <c r="F297" s="17">
        <f>D297/E297*C297</f>
        <v>2335.9272672897196</v>
      </c>
      <c r="G297" s="18">
        <f>F297/$F$499</f>
        <v>0.0001429201163625103</v>
      </c>
      <c r="H297" s="19">
        <f>$B$509*G297</f>
        <v>13374.28218744929</v>
      </c>
      <c r="I297" s="20">
        <f>D297/E297</f>
        <v>10.11223925233645</v>
      </c>
      <c r="J297" s="20">
        <f>(I297-10)*C297</f>
        <v>25.92726728971978</v>
      </c>
      <c r="K297" s="20">
        <f>IF(J297&gt;0,J297,0)</f>
        <v>25.92726728971978</v>
      </c>
      <c r="L297" s="20">
        <f>K297/$K$499</f>
        <v>6.888515882045156E-06</v>
      </c>
      <c r="M297" s="21">
        <f>$F$509*L297</f>
        <v>127.53324286915247</v>
      </c>
      <c r="N297" s="21">
        <f t="shared" si="4"/>
        <v>13501.815430318442</v>
      </c>
      <c r="O297" s="21">
        <v>21994.13</v>
      </c>
      <c r="AD297" s="38" t="e">
        <f>#REF!-O297</f>
        <v>#REF!</v>
      </c>
      <c r="AE297" s="68" t="e">
        <f>AD297/#REF!</f>
        <v>#REF!</v>
      </c>
      <c r="AF297" s="69">
        <v>65545.34355345242</v>
      </c>
      <c r="AG297" s="70" t="e">
        <f>#REF!-AF297</f>
        <v>#REF!</v>
      </c>
      <c r="AH297" s="68" t="e">
        <f>AG297/#REF!</f>
        <v>#REF!</v>
      </c>
      <c r="AI297" s="38" t="e">
        <f>#REF!-#REF!</f>
        <v>#REF!</v>
      </c>
      <c r="AJ297" s="68" t="e">
        <f>AI297/#REF!</f>
        <v>#REF!</v>
      </c>
      <c r="AK297" s="38" t="e">
        <f>#REF!-#REF!</f>
        <v>#REF!</v>
      </c>
      <c r="AL297" s="76" t="e">
        <f>AK297/#REF!</f>
        <v>#REF!</v>
      </c>
    </row>
    <row r="298" spans="1:38" s="39" customFormat="1" ht="12.75">
      <c r="A298" s="15" t="s">
        <v>192</v>
      </c>
      <c r="B298" s="15" t="s">
        <v>193</v>
      </c>
      <c r="C298" s="32">
        <v>3509</v>
      </c>
      <c r="D298" s="44">
        <v>7411786</v>
      </c>
      <c r="E298" s="34">
        <v>812950</v>
      </c>
      <c r="F298" s="17">
        <f>D298/E298*C298</f>
        <v>31992.074634356355</v>
      </c>
      <c r="G298" s="18">
        <f>F298/$F$499</f>
        <v>0.001957385871318412</v>
      </c>
      <c r="H298" s="19">
        <f>$B$509*G298</f>
        <v>183169.6730944288</v>
      </c>
      <c r="I298" s="20">
        <f>D298/E298</f>
        <v>9.117148656128913</v>
      </c>
      <c r="J298" s="20">
        <f>(I298-10)*C298</f>
        <v>-3097.9253656436435</v>
      </c>
      <c r="K298" s="20">
        <f>IF(J298&gt;0,J298,0)</f>
        <v>0</v>
      </c>
      <c r="L298" s="20">
        <f>K298/$K$499</f>
        <v>0</v>
      </c>
      <c r="M298" s="21">
        <f>$F$509*L298</f>
        <v>0</v>
      </c>
      <c r="N298" s="21">
        <f t="shared" si="4"/>
        <v>183169.6730944288</v>
      </c>
      <c r="O298" s="21">
        <v>211519.86</v>
      </c>
      <c r="AD298" s="38" t="e">
        <f>#REF!-O298</f>
        <v>#REF!</v>
      </c>
      <c r="AE298" s="68" t="e">
        <f>AD298/#REF!</f>
        <v>#REF!</v>
      </c>
      <c r="AF298" s="69">
        <v>5080461.511434488</v>
      </c>
      <c r="AG298" s="70" t="e">
        <f>#REF!-AF298</f>
        <v>#REF!</v>
      </c>
      <c r="AH298" s="68" t="e">
        <f>AG298/#REF!</f>
        <v>#REF!</v>
      </c>
      <c r="AI298" s="38" t="e">
        <f>#REF!-#REF!</f>
        <v>#REF!</v>
      </c>
      <c r="AJ298" s="68" t="e">
        <f>AI298/#REF!</f>
        <v>#REF!</v>
      </c>
      <c r="AK298" s="38" t="e">
        <f>#REF!-#REF!</f>
        <v>#REF!</v>
      </c>
      <c r="AL298" s="76" t="e">
        <f>AK298/#REF!</f>
        <v>#REF!</v>
      </c>
    </row>
    <row r="299" spans="1:38" s="39" customFormat="1" ht="12.75">
      <c r="A299" s="15" t="s">
        <v>112</v>
      </c>
      <c r="B299" s="15" t="s">
        <v>113</v>
      </c>
      <c r="C299" s="32">
        <v>49</v>
      </c>
      <c r="D299" s="44">
        <v>124321.17</v>
      </c>
      <c r="E299" s="34">
        <v>22100</v>
      </c>
      <c r="F299" s="17">
        <f>D299/E299*C299</f>
        <v>275.6442230769231</v>
      </c>
      <c r="G299" s="18">
        <f>F299/$F$499</f>
        <v>1.6864867750148795E-05</v>
      </c>
      <c r="H299" s="19">
        <f>$B$509*G299</f>
        <v>1578.1928120768655</v>
      </c>
      <c r="I299" s="20">
        <f>D299/E299</f>
        <v>5.625392307692308</v>
      </c>
      <c r="J299" s="20">
        <f>(I299-10)*C299</f>
        <v>-214.35577692307692</v>
      </c>
      <c r="K299" s="20">
        <f>IF(J299&gt;0,J299,0)</f>
        <v>0</v>
      </c>
      <c r="L299" s="20">
        <f>K299/$K$499</f>
        <v>0</v>
      </c>
      <c r="M299" s="21">
        <f>$F$509*L299</f>
        <v>0</v>
      </c>
      <c r="N299" s="21">
        <f t="shared" si="4"/>
        <v>1578.1928120768655</v>
      </c>
      <c r="O299" s="21">
        <v>1541.74</v>
      </c>
      <c r="AD299" s="38" t="e">
        <f>#REF!-O299</f>
        <v>#REF!</v>
      </c>
      <c r="AE299" s="68" t="e">
        <f>AD299/#REF!</f>
        <v>#REF!</v>
      </c>
      <c r="AF299" s="69">
        <v>125496.61439662462</v>
      </c>
      <c r="AG299" s="70" t="e">
        <f>#REF!-AF299</f>
        <v>#REF!</v>
      </c>
      <c r="AH299" s="68" t="e">
        <f>AG299/#REF!</f>
        <v>#REF!</v>
      </c>
      <c r="AI299" s="38" t="e">
        <f>#REF!-#REF!</f>
        <v>#REF!</v>
      </c>
      <c r="AJ299" s="68" t="e">
        <f>AI299/#REF!</f>
        <v>#REF!</v>
      </c>
      <c r="AK299" s="38" t="e">
        <f>#REF!-#REF!</f>
        <v>#REF!</v>
      </c>
      <c r="AL299" s="76" t="e">
        <f>AK299/#REF!</f>
        <v>#REF!</v>
      </c>
    </row>
    <row r="300" spans="1:38" s="39" customFormat="1" ht="12.75">
      <c r="A300" s="15" t="s">
        <v>114</v>
      </c>
      <c r="B300" s="15" t="s">
        <v>115</v>
      </c>
      <c r="C300" s="32">
        <v>322</v>
      </c>
      <c r="D300" s="44">
        <v>214043.75</v>
      </c>
      <c r="E300" s="34">
        <v>20350</v>
      </c>
      <c r="F300" s="17">
        <f>D300/E300*C300</f>
        <v>3386.8347665847664</v>
      </c>
      <c r="G300" s="18">
        <f>F300/$F$499</f>
        <v>0.00020721827503752285</v>
      </c>
      <c r="H300" s="19">
        <f>$B$509*G300</f>
        <v>19391.221860740665</v>
      </c>
      <c r="I300" s="20">
        <f>D300/E300</f>
        <v>10.518120393120393</v>
      </c>
      <c r="J300" s="20">
        <f>(I300-10)*C300</f>
        <v>166.8347665847665</v>
      </c>
      <c r="K300" s="20">
        <f>IF(J300&gt;0,J300,0)</f>
        <v>166.8347665847665</v>
      </c>
      <c r="L300" s="20">
        <f>K300/$K$499</f>
        <v>4.432568717923228E-05</v>
      </c>
      <c r="M300" s="21">
        <f>$F$509*L300</f>
        <v>820.6410096412188</v>
      </c>
      <c r="N300" s="21">
        <f t="shared" si="4"/>
        <v>20211.862870381883</v>
      </c>
      <c r="O300" s="21">
        <v>39153.29</v>
      </c>
      <c r="AD300" s="38" t="e">
        <f>#REF!-O300</f>
        <v>#REF!</v>
      </c>
      <c r="AE300" s="68" t="e">
        <f>AD300/#REF!</f>
        <v>#REF!</v>
      </c>
      <c r="AF300" s="69">
        <v>124546.79030357955</v>
      </c>
      <c r="AG300" s="70" t="e">
        <f>#REF!-AF300</f>
        <v>#REF!</v>
      </c>
      <c r="AH300" s="68" t="e">
        <f>AG300/#REF!</f>
        <v>#REF!</v>
      </c>
      <c r="AI300" s="38" t="e">
        <f>#REF!-#REF!</f>
        <v>#REF!</v>
      </c>
      <c r="AJ300" s="68" t="e">
        <f>AI300/#REF!</f>
        <v>#REF!</v>
      </c>
      <c r="AK300" s="38" t="e">
        <f>#REF!-#REF!</f>
        <v>#REF!</v>
      </c>
      <c r="AL300" s="76" t="e">
        <f>AK300/#REF!</f>
        <v>#REF!</v>
      </c>
    </row>
    <row r="301" spans="1:38" s="39" customFormat="1" ht="12.75">
      <c r="A301" s="15" t="s">
        <v>194</v>
      </c>
      <c r="B301" s="15" t="s">
        <v>195</v>
      </c>
      <c r="C301" s="32">
        <v>5393</v>
      </c>
      <c r="D301" s="44">
        <v>4267562.78</v>
      </c>
      <c r="E301" s="34">
        <v>516600</v>
      </c>
      <c r="F301" s="17">
        <f>D301/E301*C301</f>
        <v>44550.84412028649</v>
      </c>
      <c r="G301" s="18">
        <f>F301/$F$499</f>
        <v>0.0027257748624626562</v>
      </c>
      <c r="H301" s="19">
        <f>$B$509*G301</f>
        <v>255074.53476712957</v>
      </c>
      <c r="I301" s="20">
        <f>D301/E301</f>
        <v>8.260864847077043</v>
      </c>
      <c r="J301" s="20">
        <f>(I301-10)*C301</f>
        <v>-9379.155879713508</v>
      </c>
      <c r="K301" s="20">
        <f>IF(J301&gt;0,J301,0)</f>
        <v>0</v>
      </c>
      <c r="L301" s="20">
        <f>K301/$K$499</f>
        <v>0</v>
      </c>
      <c r="M301" s="21">
        <f>$F$509*L301</f>
        <v>0</v>
      </c>
      <c r="N301" s="21">
        <f t="shared" si="4"/>
        <v>255074.53476712957</v>
      </c>
      <c r="O301" s="21">
        <v>277519.59</v>
      </c>
      <c r="AD301" s="38" t="e">
        <f>#REF!-O301</f>
        <v>#REF!</v>
      </c>
      <c r="AE301" s="68" t="e">
        <f>AD301/#REF!</f>
        <v>#REF!</v>
      </c>
      <c r="AF301" s="69">
        <v>1411379.6043509536</v>
      </c>
      <c r="AG301" s="70" t="e">
        <f>#REF!-AF301</f>
        <v>#REF!</v>
      </c>
      <c r="AH301" s="68" t="e">
        <f>AG301/#REF!</f>
        <v>#REF!</v>
      </c>
      <c r="AI301" s="38" t="e">
        <f>#REF!-#REF!</f>
        <v>#REF!</v>
      </c>
      <c r="AJ301" s="68" t="e">
        <f>AI301/#REF!</f>
        <v>#REF!</v>
      </c>
      <c r="AK301" s="38" t="e">
        <f>#REF!-#REF!</f>
        <v>#REF!</v>
      </c>
      <c r="AL301" s="76" t="e">
        <f>AK301/#REF!</f>
        <v>#REF!</v>
      </c>
    </row>
    <row r="302" spans="1:38" s="39" customFormat="1" ht="12.75">
      <c r="A302" s="15" t="s">
        <v>116</v>
      </c>
      <c r="B302" s="15" t="s">
        <v>117</v>
      </c>
      <c r="C302" s="32">
        <v>525</v>
      </c>
      <c r="D302" s="44">
        <v>800066.51</v>
      </c>
      <c r="E302" s="34">
        <v>76950</v>
      </c>
      <c r="F302" s="17">
        <f>D302/E302*C302</f>
        <v>5458.543440545809</v>
      </c>
      <c r="G302" s="18">
        <f>F302/$F$499</f>
        <v>0.00033397258322935016</v>
      </c>
      <c r="H302" s="19">
        <f>$B$509*G302</f>
        <v>31252.72833987405</v>
      </c>
      <c r="I302" s="20">
        <f>D302/E302</f>
        <v>10.397225601039636</v>
      </c>
      <c r="J302" s="20">
        <f>(I302-10)*C302</f>
        <v>208.54344054580912</v>
      </c>
      <c r="K302" s="20">
        <f>IF(J302&gt;0,J302,0)</f>
        <v>208.54344054580912</v>
      </c>
      <c r="L302" s="20">
        <f>K302/$K$499</f>
        <v>5.540710427534116E-05</v>
      </c>
      <c r="M302" s="21">
        <f>$F$509*L302</f>
        <v>1025.8011750603118</v>
      </c>
      <c r="N302" s="21">
        <f t="shared" si="4"/>
        <v>32278.529514934362</v>
      </c>
      <c r="O302" s="21">
        <v>43729.16</v>
      </c>
      <c r="AD302" s="38" t="e">
        <f>#REF!-O302</f>
        <v>#REF!</v>
      </c>
      <c r="AE302" s="68" t="e">
        <f>AD302/#REF!</f>
        <v>#REF!</v>
      </c>
      <c r="AF302" s="69">
        <v>44352.65563755186</v>
      </c>
      <c r="AG302" s="70" t="e">
        <f>#REF!-AF302</f>
        <v>#REF!</v>
      </c>
      <c r="AH302" s="68" t="e">
        <f>AG302/#REF!</f>
        <v>#REF!</v>
      </c>
      <c r="AI302" s="38" t="e">
        <f>#REF!-#REF!</f>
        <v>#REF!</v>
      </c>
      <c r="AJ302" s="68" t="e">
        <f>AI302/#REF!</f>
        <v>#REF!</v>
      </c>
      <c r="AK302" s="38" t="e">
        <f>#REF!-#REF!</f>
        <v>#REF!</v>
      </c>
      <c r="AL302" s="76" t="e">
        <f>AK302/#REF!</f>
        <v>#REF!</v>
      </c>
    </row>
    <row r="303" spans="1:38" s="39" customFormat="1" ht="12.75">
      <c r="A303" s="15" t="s">
        <v>753</v>
      </c>
      <c r="B303" s="15" t="s">
        <v>754</v>
      </c>
      <c r="C303" s="32">
        <v>791</v>
      </c>
      <c r="D303" s="44">
        <v>849792.76</v>
      </c>
      <c r="E303" s="34">
        <v>62200</v>
      </c>
      <c r="F303" s="17">
        <f>D303/E303*C303</f>
        <v>10806.85005080386</v>
      </c>
      <c r="G303" s="18">
        <f>F303/$F$499</f>
        <v>0.0006612004955809805</v>
      </c>
      <c r="H303" s="19">
        <f>$B$509*G303</f>
        <v>61874.29898217601</v>
      </c>
      <c r="I303" s="20">
        <f>D303/E303</f>
        <v>13.66226302250804</v>
      </c>
      <c r="J303" s="20">
        <f>(I303-10)*C303</f>
        <v>2896.850050803859</v>
      </c>
      <c r="K303" s="20">
        <f>IF(J303&gt;0,J303,0)</f>
        <v>2896.850050803859</v>
      </c>
      <c r="L303" s="20">
        <f>K303/$K$499</f>
        <v>0.0007696529433619834</v>
      </c>
      <c r="M303" s="21">
        <f>$F$509*L303</f>
        <v>14249.271894194993</v>
      </c>
      <c r="N303" s="21">
        <f t="shared" si="4"/>
        <v>76123.570876371</v>
      </c>
      <c r="O303" s="21">
        <v>106067.59</v>
      </c>
      <c r="AD303" s="38" t="e">
        <f>#REF!-O303</f>
        <v>#REF!</v>
      </c>
      <c r="AE303" s="68" t="e">
        <f>AD303/#REF!</f>
        <v>#REF!</v>
      </c>
      <c r="AF303" s="69">
        <v>198975.86444565735</v>
      </c>
      <c r="AG303" s="70" t="e">
        <f>#REF!-AF303</f>
        <v>#REF!</v>
      </c>
      <c r="AH303" s="68" t="e">
        <f>AG303/#REF!</f>
        <v>#REF!</v>
      </c>
      <c r="AI303" s="38" t="e">
        <f>#REF!-#REF!</f>
        <v>#REF!</v>
      </c>
      <c r="AJ303" s="68" t="e">
        <f>AI303/#REF!</f>
        <v>#REF!</v>
      </c>
      <c r="AK303" s="38" t="e">
        <f>#REF!-#REF!</f>
        <v>#REF!</v>
      </c>
      <c r="AL303" s="76" t="e">
        <f>AK303/#REF!</f>
        <v>#REF!</v>
      </c>
    </row>
    <row r="304" spans="1:38" s="39" customFormat="1" ht="12.75">
      <c r="A304" s="15" t="s">
        <v>240</v>
      </c>
      <c r="B304" s="15" t="s">
        <v>241</v>
      </c>
      <c r="C304" s="32">
        <v>1404</v>
      </c>
      <c r="D304" s="44">
        <v>895709.12</v>
      </c>
      <c r="E304" s="34">
        <v>90650</v>
      </c>
      <c r="F304" s="17">
        <f>D304/E304*C304</f>
        <v>13872.869326861555</v>
      </c>
      <c r="G304" s="18">
        <f>F304/$F$499</f>
        <v>0.000848790168358886</v>
      </c>
      <c r="H304" s="19">
        <f>$B$509*G304</f>
        <v>79428.7012807253</v>
      </c>
      <c r="I304" s="20">
        <f>D304/E304</f>
        <v>9.880961059018201</v>
      </c>
      <c r="J304" s="20">
        <f>(I304-10)*C304</f>
        <v>-167.13067313844567</v>
      </c>
      <c r="K304" s="20">
        <f>IF(J304&gt;0,J304,0)</f>
        <v>0</v>
      </c>
      <c r="L304" s="20">
        <f>K304/$K$499</f>
        <v>0</v>
      </c>
      <c r="M304" s="21">
        <f>$F$509*L304</f>
        <v>0</v>
      </c>
      <c r="N304" s="21">
        <f t="shared" si="4"/>
        <v>79428.7012807253</v>
      </c>
      <c r="O304" s="21">
        <v>100140.05</v>
      </c>
      <c r="AD304" s="38" t="e">
        <f>#REF!-O304</f>
        <v>#REF!</v>
      </c>
      <c r="AE304" s="68" t="e">
        <f>AD304/#REF!</f>
        <v>#REF!</v>
      </c>
      <c r="AF304" s="69">
        <v>17227.595243566386</v>
      </c>
      <c r="AG304" s="70" t="e">
        <f>#REF!-AF304</f>
        <v>#REF!</v>
      </c>
      <c r="AH304" s="68" t="e">
        <f>AG304/#REF!</f>
        <v>#REF!</v>
      </c>
      <c r="AI304" s="38" t="e">
        <f>#REF!-#REF!</f>
        <v>#REF!</v>
      </c>
      <c r="AJ304" s="68" t="e">
        <f>AI304/#REF!</f>
        <v>#REF!</v>
      </c>
      <c r="AK304" s="38" t="e">
        <f>#REF!-#REF!</f>
        <v>#REF!</v>
      </c>
      <c r="AL304" s="76" t="e">
        <f>AK304/#REF!</f>
        <v>#REF!</v>
      </c>
    </row>
    <row r="305" spans="1:38" s="39" customFormat="1" ht="12.75">
      <c r="A305" s="15" t="s">
        <v>118</v>
      </c>
      <c r="B305" s="15" t="s">
        <v>119</v>
      </c>
      <c r="C305" s="32">
        <v>590</v>
      </c>
      <c r="D305" s="44">
        <v>355480.57</v>
      </c>
      <c r="E305" s="34">
        <v>34200</v>
      </c>
      <c r="F305" s="17">
        <f>D305/E305*C305</f>
        <v>6132.559540935673</v>
      </c>
      <c r="G305" s="18">
        <f>F305/$F$499</f>
        <v>0.00037521122145531385</v>
      </c>
      <c r="H305" s="19">
        <f>$B$509*G305</f>
        <v>35111.78750311474</v>
      </c>
      <c r="I305" s="20">
        <f>D305/E305</f>
        <v>10.394168713450293</v>
      </c>
      <c r="J305" s="20">
        <f>(I305-10)*C305</f>
        <v>232.55954093567294</v>
      </c>
      <c r="K305" s="20">
        <f>IF(J305&gt;0,J305,0)</f>
        <v>232.55954093567294</v>
      </c>
      <c r="L305" s="20">
        <f>K305/$K$499</f>
        <v>6.178784957764162E-05</v>
      </c>
      <c r="M305" s="21">
        <f>$F$509*L305</f>
        <v>1143.9336079760196</v>
      </c>
      <c r="N305" s="21">
        <f t="shared" si="4"/>
        <v>36255.72111109076</v>
      </c>
      <c r="O305" s="21">
        <v>68989.64</v>
      </c>
      <c r="AD305" s="38" t="e">
        <f>#REF!-O305</f>
        <v>#REF!</v>
      </c>
      <c r="AE305" s="68" t="e">
        <f>AD305/#REF!</f>
        <v>#REF!</v>
      </c>
      <c r="AF305" s="69">
        <v>89532.62834786899</v>
      </c>
      <c r="AG305" s="70" t="e">
        <f>#REF!-AF305</f>
        <v>#REF!</v>
      </c>
      <c r="AH305" s="68" t="e">
        <f>AG305/#REF!</f>
        <v>#REF!</v>
      </c>
      <c r="AI305" s="38" t="e">
        <f>#REF!-#REF!</f>
        <v>#REF!</v>
      </c>
      <c r="AJ305" s="68" t="e">
        <f>AI305/#REF!</f>
        <v>#REF!</v>
      </c>
      <c r="AK305" s="38" t="e">
        <f>#REF!-#REF!</f>
        <v>#REF!</v>
      </c>
      <c r="AL305" s="76" t="e">
        <f>AK305/#REF!</f>
        <v>#REF!</v>
      </c>
    </row>
    <row r="306" spans="1:38" s="39" customFormat="1" ht="12.75">
      <c r="A306" s="15" t="s">
        <v>242</v>
      </c>
      <c r="B306" s="15" t="s">
        <v>243</v>
      </c>
      <c r="C306" s="32">
        <v>790</v>
      </c>
      <c r="D306" s="44">
        <v>547718.15</v>
      </c>
      <c r="E306" s="34">
        <v>59100</v>
      </c>
      <c r="F306" s="17">
        <f>D306/E306*C306</f>
        <v>7321.443967851101</v>
      </c>
      <c r="G306" s="18">
        <f>F306/$F$499</f>
        <v>0.0004479512861892109</v>
      </c>
      <c r="H306" s="19">
        <f>$B$509*G306</f>
        <v>41918.709977323255</v>
      </c>
      <c r="I306" s="20">
        <f>D306/E306</f>
        <v>9.267650592216583</v>
      </c>
      <c r="J306" s="20">
        <f>(I306-10)*C306</f>
        <v>-578.5560321488994</v>
      </c>
      <c r="K306" s="20">
        <f>IF(J306&gt;0,J306,0)</f>
        <v>0</v>
      </c>
      <c r="L306" s="20">
        <f>K306/$K$499</f>
        <v>0</v>
      </c>
      <c r="M306" s="21">
        <f>$F$509*L306</f>
        <v>0</v>
      </c>
      <c r="N306" s="21">
        <f t="shared" si="4"/>
        <v>41918.709977323255</v>
      </c>
      <c r="O306" s="21">
        <v>46824.21</v>
      </c>
      <c r="AD306" s="38" t="e">
        <f>#REF!-O306</f>
        <v>#REF!</v>
      </c>
      <c r="AE306" s="68" t="e">
        <f>AD306/#REF!</f>
        <v>#REF!</v>
      </c>
      <c r="AF306" s="69">
        <v>63346.338569565734</v>
      </c>
      <c r="AG306" s="70" t="e">
        <f>#REF!-AF306</f>
        <v>#REF!</v>
      </c>
      <c r="AH306" s="68" t="e">
        <f>AG306/#REF!</f>
        <v>#REF!</v>
      </c>
      <c r="AI306" s="38" t="e">
        <f>#REF!-#REF!</f>
        <v>#REF!</v>
      </c>
      <c r="AJ306" s="68" t="e">
        <f>AI306/#REF!</f>
        <v>#REF!</v>
      </c>
      <c r="AK306" s="38" t="e">
        <f>#REF!-#REF!</f>
        <v>#REF!</v>
      </c>
      <c r="AL306" s="76" t="e">
        <f>AK306/#REF!</f>
        <v>#REF!</v>
      </c>
    </row>
    <row r="307" spans="1:38" s="39" customFormat="1" ht="12.75">
      <c r="A307" s="15" t="s">
        <v>621</v>
      </c>
      <c r="B307" s="15" t="s">
        <v>622</v>
      </c>
      <c r="C307" s="32">
        <v>1482</v>
      </c>
      <c r="D307" s="44">
        <v>1126129.06</v>
      </c>
      <c r="E307" s="34">
        <v>95750</v>
      </c>
      <c r="F307" s="17">
        <f>D307/E307*C307</f>
        <v>17430.008009608355</v>
      </c>
      <c r="G307" s="18">
        <f>F307/$F$499</f>
        <v>0.001066428226518813</v>
      </c>
      <c r="H307" s="19">
        <f>$B$509*G307</f>
        <v>99794.99315510619</v>
      </c>
      <c r="I307" s="20">
        <f>D307/E307</f>
        <v>11.761139007832899</v>
      </c>
      <c r="J307" s="20">
        <f>(I307-10)*C307</f>
        <v>2610.008009608356</v>
      </c>
      <c r="K307" s="20">
        <f>IF(J307&gt;0,J307,0)</f>
        <v>2610.008009608356</v>
      </c>
      <c r="L307" s="20">
        <f>K307/$K$499</f>
        <v>0.0006934429851610692</v>
      </c>
      <c r="M307" s="21">
        <f>$F$509*L307</f>
        <v>12838.328916823279</v>
      </c>
      <c r="N307" s="21">
        <f t="shared" si="4"/>
        <v>112633.32207192946</v>
      </c>
      <c r="O307" s="21">
        <v>129053.37</v>
      </c>
      <c r="AD307" s="38" t="e">
        <f>#REF!-O307</f>
        <v>#REF!</v>
      </c>
      <c r="AE307" s="68" t="e">
        <f>AD307/#REF!</f>
        <v>#REF!</v>
      </c>
      <c r="AF307" s="69">
        <v>56763.317622991824</v>
      </c>
      <c r="AG307" s="70" t="e">
        <f>#REF!-AF307</f>
        <v>#REF!</v>
      </c>
      <c r="AH307" s="68" t="e">
        <f>AG307/#REF!</f>
        <v>#REF!</v>
      </c>
      <c r="AI307" s="38" t="e">
        <f>#REF!-#REF!</f>
        <v>#REF!</v>
      </c>
      <c r="AJ307" s="68" t="e">
        <f>AI307/#REF!</f>
        <v>#REF!</v>
      </c>
      <c r="AK307" s="38" t="e">
        <f>#REF!-#REF!</f>
        <v>#REF!</v>
      </c>
      <c r="AL307" s="76" t="e">
        <f>AK307/#REF!</f>
        <v>#REF!</v>
      </c>
    </row>
    <row r="308" spans="1:38" s="39" customFormat="1" ht="12.75">
      <c r="A308" s="15" t="s">
        <v>446</v>
      </c>
      <c r="B308" s="15" t="s">
        <v>447</v>
      </c>
      <c r="C308" s="32">
        <v>1934</v>
      </c>
      <c r="D308" s="44">
        <v>3039671.84</v>
      </c>
      <c r="E308" s="34">
        <v>311950</v>
      </c>
      <c r="F308" s="17">
        <f>D308/E308*C308</f>
        <v>18845.088439044717</v>
      </c>
      <c r="G308" s="18">
        <f>F308/$F$499</f>
        <v>0.0011530077456970837</v>
      </c>
      <c r="H308" s="19">
        <f>$B$509*G308</f>
        <v>107896.99412330307</v>
      </c>
      <c r="I308" s="20">
        <f>D308/E308</f>
        <v>9.7440995031255</v>
      </c>
      <c r="J308" s="20">
        <f>(I308-10)*C308</f>
        <v>-494.91156095528174</v>
      </c>
      <c r="K308" s="20">
        <f>IF(J308&gt;0,J308,0)</f>
        <v>0</v>
      </c>
      <c r="L308" s="20">
        <f>K308/$K$499</f>
        <v>0</v>
      </c>
      <c r="M308" s="21">
        <f>$F$509*L308</f>
        <v>0</v>
      </c>
      <c r="N308" s="21">
        <f t="shared" si="4"/>
        <v>107896.99412330307</v>
      </c>
      <c r="O308" s="21">
        <v>127018.53</v>
      </c>
      <c r="AD308" s="38" t="e">
        <f>#REF!-O308</f>
        <v>#REF!</v>
      </c>
      <c r="AE308" s="68" t="e">
        <f>AD308/#REF!</f>
        <v>#REF!</v>
      </c>
      <c r="AF308" s="69">
        <v>193136.41107065364</v>
      </c>
      <c r="AG308" s="70" t="e">
        <f>#REF!-AF308</f>
        <v>#REF!</v>
      </c>
      <c r="AH308" s="68" t="e">
        <f>AG308/#REF!</f>
        <v>#REF!</v>
      </c>
      <c r="AI308" s="38" t="e">
        <f>#REF!-#REF!</f>
        <v>#REF!</v>
      </c>
      <c r="AJ308" s="68" t="e">
        <f>AI308/#REF!</f>
        <v>#REF!</v>
      </c>
      <c r="AK308" s="38" t="e">
        <f>#REF!-#REF!</f>
        <v>#REF!</v>
      </c>
      <c r="AL308" s="76" t="e">
        <f>AK308/#REF!</f>
        <v>#REF!</v>
      </c>
    </row>
    <row r="309" spans="1:38" s="39" customFormat="1" ht="12.75">
      <c r="A309" s="15" t="s">
        <v>955</v>
      </c>
      <c r="B309" s="15" t="s">
        <v>956</v>
      </c>
      <c r="C309" s="32">
        <v>1505</v>
      </c>
      <c r="D309" s="44">
        <v>1935805.52</v>
      </c>
      <c r="E309" s="34">
        <v>278100</v>
      </c>
      <c r="F309" s="17">
        <f>D309/E309*C309</f>
        <v>10476.04209852571</v>
      </c>
      <c r="G309" s="18">
        <f>F309/$F$499</f>
        <v>0.0006409605199210821</v>
      </c>
      <c r="H309" s="19">
        <f>$B$509*G309</f>
        <v>59980.26787702368</v>
      </c>
      <c r="I309" s="20">
        <f>D309/E309</f>
        <v>6.960825314635024</v>
      </c>
      <c r="J309" s="20">
        <f>(I309-10)*C309</f>
        <v>-4573.957901474289</v>
      </c>
      <c r="K309" s="20">
        <f>IF(J309&gt;0,J309,0)</f>
        <v>0</v>
      </c>
      <c r="L309" s="20">
        <f>K309/$K$499</f>
        <v>0</v>
      </c>
      <c r="M309" s="21">
        <f>$F$509*L309</f>
        <v>0</v>
      </c>
      <c r="N309" s="21">
        <f t="shared" si="4"/>
        <v>59980.26787702368</v>
      </c>
      <c r="O309" s="21">
        <v>75614.41</v>
      </c>
      <c r="AD309" s="38" t="e">
        <f>#REF!-O309</f>
        <v>#REF!</v>
      </c>
      <c r="AE309" s="68" t="e">
        <f>AD309/#REF!</f>
        <v>#REF!</v>
      </c>
      <c r="AF309" s="69">
        <v>179860.52089129682</v>
      </c>
      <c r="AG309" s="70" t="e">
        <f>#REF!-AF309</f>
        <v>#REF!</v>
      </c>
      <c r="AH309" s="68" t="e">
        <f>AG309/#REF!</f>
        <v>#REF!</v>
      </c>
      <c r="AI309" s="38" t="e">
        <f>#REF!-#REF!</f>
        <v>#REF!</v>
      </c>
      <c r="AJ309" s="68" t="e">
        <f>AI309/#REF!</f>
        <v>#REF!</v>
      </c>
      <c r="AK309" s="38" t="e">
        <f>#REF!-#REF!</f>
        <v>#REF!</v>
      </c>
      <c r="AL309" s="76" t="e">
        <f>AK309/#REF!</f>
        <v>#REF!</v>
      </c>
    </row>
    <row r="310" spans="1:38" s="39" customFormat="1" ht="12.75">
      <c r="A310" s="15" t="s">
        <v>623</v>
      </c>
      <c r="B310" s="15" t="s">
        <v>624</v>
      </c>
      <c r="C310" s="32">
        <v>3134</v>
      </c>
      <c r="D310" s="44">
        <v>2856284.23</v>
      </c>
      <c r="E310" s="34">
        <v>265100</v>
      </c>
      <c r="F310" s="17">
        <f>D310/E310*C310</f>
        <v>33766.86071980385</v>
      </c>
      <c r="G310" s="18">
        <f>F310/$F$499</f>
        <v>0.0020659734277045415</v>
      </c>
      <c r="H310" s="19">
        <f>$B$509*G310</f>
        <v>193331.15811218528</v>
      </c>
      <c r="I310" s="20">
        <f>D310/E310</f>
        <v>10.77436525839306</v>
      </c>
      <c r="J310" s="20">
        <f>(I310-10)*C310</f>
        <v>2426.860719803848</v>
      </c>
      <c r="K310" s="20">
        <f>IF(J310&gt;0,J310,0)</f>
        <v>2426.860719803848</v>
      </c>
      <c r="L310" s="20">
        <f>K310/$K$499</f>
        <v>0.0006447832864556791</v>
      </c>
      <c r="M310" s="21">
        <f>$F$509*L310</f>
        <v>11937.44848347631</v>
      </c>
      <c r="N310" s="21">
        <f t="shared" si="4"/>
        <v>205268.60659566158</v>
      </c>
      <c r="O310" s="21">
        <v>267642.1</v>
      </c>
      <c r="AD310" s="38" t="e">
        <f>#REF!-O310</f>
        <v>#REF!</v>
      </c>
      <c r="AE310" s="68" t="e">
        <f>AD310/#REF!</f>
        <v>#REF!</v>
      </c>
      <c r="AF310" s="69">
        <v>492021.57935860753</v>
      </c>
      <c r="AG310" s="70" t="e">
        <f>#REF!-AF310</f>
        <v>#REF!</v>
      </c>
      <c r="AH310" s="68" t="e">
        <f>AG310/#REF!</f>
        <v>#REF!</v>
      </c>
      <c r="AI310" s="38" t="e">
        <f>#REF!-#REF!</f>
        <v>#REF!</v>
      </c>
      <c r="AJ310" s="68" t="e">
        <f>AI310/#REF!</f>
        <v>#REF!</v>
      </c>
      <c r="AK310" s="38" t="e">
        <f>#REF!-#REF!</f>
        <v>#REF!</v>
      </c>
      <c r="AL310" s="76" t="e">
        <f>AK310/#REF!</f>
        <v>#REF!</v>
      </c>
    </row>
    <row r="311" spans="1:38" s="39" customFormat="1" ht="12.75">
      <c r="A311" s="15" t="s">
        <v>502</v>
      </c>
      <c r="B311" s="15" t="s">
        <v>503</v>
      </c>
      <c r="C311" s="32">
        <v>357</v>
      </c>
      <c r="D311" s="44">
        <v>2469139.3</v>
      </c>
      <c r="E311" s="34">
        <v>426150</v>
      </c>
      <c r="F311" s="17">
        <f>D311/E311*C311</f>
        <v>2068.4799486096445</v>
      </c>
      <c r="G311" s="18">
        <f>F311/$F$499</f>
        <v>0.0001265567635981295</v>
      </c>
      <c r="H311" s="19">
        <f>$B$509*G311</f>
        <v>11843.02050803315</v>
      </c>
      <c r="I311" s="20">
        <f>D311/E311</f>
        <v>5.794061480699284</v>
      </c>
      <c r="J311" s="20">
        <f>(I311-10)*C311</f>
        <v>-1501.5200513903555</v>
      </c>
      <c r="K311" s="20">
        <f>IF(J311&gt;0,J311,0)</f>
        <v>0</v>
      </c>
      <c r="L311" s="20">
        <f>K311/$K$499</f>
        <v>0</v>
      </c>
      <c r="M311" s="21">
        <f>$F$509*L311</f>
        <v>0</v>
      </c>
      <c r="N311" s="21">
        <f t="shared" si="4"/>
        <v>11843.02050803315</v>
      </c>
      <c r="O311" s="21">
        <v>17024.82</v>
      </c>
      <c r="AD311" s="38" t="e">
        <f>#REF!-O311</f>
        <v>#REF!</v>
      </c>
      <c r="AE311" s="68" t="e">
        <f>AD311/#REF!</f>
        <v>#REF!</v>
      </c>
      <c r="AF311" s="69">
        <v>70061.98919731649</v>
      </c>
      <c r="AG311" s="70" t="e">
        <f>#REF!-AF311</f>
        <v>#REF!</v>
      </c>
      <c r="AH311" s="68" t="e">
        <f>AG311/#REF!</f>
        <v>#REF!</v>
      </c>
      <c r="AI311" s="38" t="e">
        <f>#REF!-#REF!</f>
        <v>#REF!</v>
      </c>
      <c r="AJ311" s="68" t="e">
        <f>AI311/#REF!</f>
        <v>#REF!</v>
      </c>
      <c r="AK311" s="38" t="e">
        <f>#REF!-#REF!</f>
        <v>#REF!</v>
      </c>
      <c r="AL311" s="76" t="e">
        <f>AK311/#REF!</f>
        <v>#REF!</v>
      </c>
    </row>
    <row r="312" spans="1:38" s="39" customFormat="1" ht="12.75">
      <c r="A312" s="15" t="s">
        <v>196</v>
      </c>
      <c r="B312" s="15" t="s">
        <v>197</v>
      </c>
      <c r="C312" s="32">
        <v>3500</v>
      </c>
      <c r="D312" s="44">
        <v>5316091.16</v>
      </c>
      <c r="E312" s="34">
        <v>459300</v>
      </c>
      <c r="F312" s="17">
        <f>D312/E312*C312</f>
        <v>40510.16559982583</v>
      </c>
      <c r="G312" s="18">
        <f>F312/$F$499</f>
        <v>0.0024785521631883857</v>
      </c>
      <c r="H312" s="19">
        <f>$B$509*G312</f>
        <v>231939.74991395738</v>
      </c>
      <c r="I312" s="20">
        <f>D312/E312</f>
        <v>11.574333028521664</v>
      </c>
      <c r="J312" s="20">
        <f>(I312-10)*C312</f>
        <v>5510.165599825825</v>
      </c>
      <c r="K312" s="20">
        <f>IF(J312&gt;0,J312,0)</f>
        <v>5510.165599825825</v>
      </c>
      <c r="L312" s="20">
        <f>K312/$K$499</f>
        <v>0.0014639746959429485</v>
      </c>
      <c r="M312" s="21">
        <f>$F$509*L312</f>
        <v>27103.870216606665</v>
      </c>
      <c r="N312" s="21">
        <f t="shared" si="4"/>
        <v>259043.62013056403</v>
      </c>
      <c r="O312" s="21">
        <v>304616.36</v>
      </c>
      <c r="AD312" s="38" t="e">
        <f>#REF!-O312</f>
        <v>#REF!</v>
      </c>
      <c r="AE312" s="68" t="e">
        <f>AD312/#REF!</f>
        <v>#REF!</v>
      </c>
      <c r="AF312" s="69">
        <v>9333.038767602116</v>
      </c>
      <c r="AG312" s="70" t="e">
        <f>#REF!-AF312</f>
        <v>#REF!</v>
      </c>
      <c r="AH312" s="68" t="e">
        <f>AG312/#REF!</f>
        <v>#REF!</v>
      </c>
      <c r="AI312" s="38" t="e">
        <f>#REF!-#REF!</f>
        <v>#REF!</v>
      </c>
      <c r="AJ312" s="68" t="e">
        <f>AI312/#REF!</f>
        <v>#REF!</v>
      </c>
      <c r="AK312" s="38" t="e">
        <f>#REF!-#REF!</f>
        <v>#REF!</v>
      </c>
      <c r="AL312" s="76" t="e">
        <f>AK312/#REF!</f>
        <v>#REF!</v>
      </c>
    </row>
    <row r="313" spans="1:38" s="39" customFormat="1" ht="12.75">
      <c r="A313" s="15" t="s">
        <v>448</v>
      </c>
      <c r="B313" s="15" t="s">
        <v>449</v>
      </c>
      <c r="C313" s="32">
        <v>1690</v>
      </c>
      <c r="D313" s="44">
        <v>2514636.13</v>
      </c>
      <c r="E313" s="34">
        <v>350700</v>
      </c>
      <c r="F313" s="17">
        <f>D313/E313*C313</f>
        <v>12117.86444168805</v>
      </c>
      <c r="G313" s="18">
        <f>F313/$F$499</f>
        <v>0.0007414128942810018</v>
      </c>
      <c r="H313" s="19">
        <f>$B$509*G313</f>
        <v>69380.47293759885</v>
      </c>
      <c r="I313" s="20">
        <f>D313/E313</f>
        <v>7.1703339891645275</v>
      </c>
      <c r="J313" s="20">
        <f>(I313-10)*C313</f>
        <v>-4782.135558311948</v>
      </c>
      <c r="K313" s="20">
        <f>IF(J313&gt;0,J313,0)</f>
        <v>0</v>
      </c>
      <c r="L313" s="20">
        <f>K313/$K$499</f>
        <v>0</v>
      </c>
      <c r="M313" s="21">
        <f>$F$509*L313</f>
        <v>0</v>
      </c>
      <c r="N313" s="21">
        <f t="shared" si="4"/>
        <v>69380.47293759885</v>
      </c>
      <c r="O313" s="21">
        <v>80027.22</v>
      </c>
      <c r="AD313" s="38" t="e">
        <f>#REF!-O313</f>
        <v>#REF!</v>
      </c>
      <c r="AE313" s="68" t="e">
        <f>AD313/#REF!</f>
        <v>#REF!</v>
      </c>
      <c r="AF313" s="69">
        <v>321968.59473335923</v>
      </c>
      <c r="AG313" s="70" t="e">
        <f>#REF!-AF313</f>
        <v>#REF!</v>
      </c>
      <c r="AH313" s="68" t="e">
        <f>AG313/#REF!</f>
        <v>#REF!</v>
      </c>
      <c r="AI313" s="38" t="e">
        <f>#REF!-#REF!</f>
        <v>#REF!</v>
      </c>
      <c r="AJ313" s="68" t="e">
        <f>AI313/#REF!</f>
        <v>#REF!</v>
      </c>
      <c r="AK313" s="38" t="e">
        <f>#REF!-#REF!</f>
        <v>#REF!</v>
      </c>
      <c r="AL313" s="76" t="e">
        <f>AK313/#REF!</f>
        <v>#REF!</v>
      </c>
    </row>
    <row r="314" spans="1:38" s="39" customFormat="1" ht="12.75">
      <c r="A314" s="15" t="s">
        <v>755</v>
      </c>
      <c r="B314" s="15" t="s">
        <v>756</v>
      </c>
      <c r="C314" s="32">
        <v>3288</v>
      </c>
      <c r="D314" s="44">
        <v>2272095.55</v>
      </c>
      <c r="E314" s="34">
        <v>174250</v>
      </c>
      <c r="F314" s="17">
        <f>D314/E314*C314</f>
        <v>42873.171698134865</v>
      </c>
      <c r="G314" s="18">
        <f>F314/$F$499</f>
        <v>0.0026231290561699438</v>
      </c>
      <c r="H314" s="19">
        <f>$B$509*G314</f>
        <v>245469.07114411576</v>
      </c>
      <c r="I314" s="20">
        <f>D314/E314</f>
        <v>13.039285796269727</v>
      </c>
      <c r="J314" s="20">
        <f>(I314-10)*C314</f>
        <v>9993.171698134862</v>
      </c>
      <c r="K314" s="20">
        <f>IF(J314&gt;0,J314,0)</f>
        <v>9993.171698134862</v>
      </c>
      <c r="L314" s="20">
        <f>K314/$K$499</f>
        <v>0.0026550473362806203</v>
      </c>
      <c r="M314" s="21">
        <f>$F$509*L314</f>
        <v>49155.261099063115</v>
      </c>
      <c r="N314" s="21">
        <f t="shared" si="4"/>
        <v>294624.33224317885</v>
      </c>
      <c r="O314" s="21">
        <v>329335.12</v>
      </c>
      <c r="AD314" s="38" t="e">
        <f>#REF!-O314</f>
        <v>#REF!</v>
      </c>
      <c r="AE314" s="68" t="e">
        <f>AD314/#REF!</f>
        <v>#REF!</v>
      </c>
      <c r="AF314" s="69">
        <v>154260.65483832255</v>
      </c>
      <c r="AG314" s="70" t="e">
        <f>#REF!-AF314</f>
        <v>#REF!</v>
      </c>
      <c r="AH314" s="68" t="e">
        <f>AG314/#REF!</f>
        <v>#REF!</v>
      </c>
      <c r="AI314" s="38" t="e">
        <f>#REF!-#REF!</f>
        <v>#REF!</v>
      </c>
      <c r="AJ314" s="68" t="e">
        <f>AI314/#REF!</f>
        <v>#REF!</v>
      </c>
      <c r="AK314" s="38" t="e">
        <f>#REF!-#REF!</f>
        <v>#REF!</v>
      </c>
      <c r="AL314" s="76" t="e">
        <f>AK314/#REF!</f>
        <v>#REF!</v>
      </c>
    </row>
    <row r="315" spans="1:38" s="39" customFormat="1" ht="12.75">
      <c r="A315" s="15" t="s">
        <v>957</v>
      </c>
      <c r="B315" s="15" t="s">
        <v>958</v>
      </c>
      <c r="C315" s="32">
        <v>4757</v>
      </c>
      <c r="D315" s="44">
        <v>6058350.62</v>
      </c>
      <c r="E315" s="34">
        <v>621250</v>
      </c>
      <c r="F315" s="17">
        <f>D315/E315*C315</f>
        <v>46389.656176</v>
      </c>
      <c r="G315" s="18">
        <f>F315/$F$499</f>
        <v>0.0028382797493448067</v>
      </c>
      <c r="H315" s="19">
        <f>$B$509*G315</f>
        <v>265602.59857595275</v>
      </c>
      <c r="I315" s="20">
        <f>D315/E315</f>
        <v>9.751872225352113</v>
      </c>
      <c r="J315" s="20">
        <f>(I315-10)*C315</f>
        <v>-1180.3438240000003</v>
      </c>
      <c r="K315" s="20">
        <f>IF(J315&gt;0,J315,0)</f>
        <v>0</v>
      </c>
      <c r="L315" s="20">
        <f>K315/$K$499</f>
        <v>0</v>
      </c>
      <c r="M315" s="21">
        <f>$F$509*L315</f>
        <v>0</v>
      </c>
      <c r="N315" s="21">
        <f t="shared" si="4"/>
        <v>265602.59857595275</v>
      </c>
      <c r="O315" s="21">
        <v>297164.12</v>
      </c>
      <c r="AD315" s="38" t="e">
        <f>#REF!-O315</f>
        <v>#REF!</v>
      </c>
      <c r="AE315" s="68" t="e">
        <f>AD315/#REF!</f>
        <v>#REF!</v>
      </c>
      <c r="AF315" s="69">
        <v>12441.218585048067</v>
      </c>
      <c r="AG315" s="70" t="e">
        <f>#REF!-AF315</f>
        <v>#REF!</v>
      </c>
      <c r="AH315" s="68" t="e">
        <f>AG315/#REF!</f>
        <v>#REF!</v>
      </c>
      <c r="AI315" s="38" t="e">
        <f>#REF!-#REF!</f>
        <v>#REF!</v>
      </c>
      <c r="AJ315" s="68" t="e">
        <f>AI315/#REF!</f>
        <v>#REF!</v>
      </c>
      <c r="AK315" s="38" t="e">
        <f>#REF!-#REF!</f>
        <v>#REF!</v>
      </c>
      <c r="AL315" s="76" t="e">
        <f>AK315/#REF!</f>
        <v>#REF!</v>
      </c>
    </row>
    <row r="316" spans="1:38" s="39" customFormat="1" ht="12.75">
      <c r="A316" s="15" t="s">
        <v>404</v>
      </c>
      <c r="B316" s="15" t="s">
        <v>405</v>
      </c>
      <c r="C316" s="32">
        <v>384</v>
      </c>
      <c r="D316" s="44">
        <v>2723248.97</v>
      </c>
      <c r="E316" s="34">
        <v>426600</v>
      </c>
      <c r="F316" s="17">
        <f>D316/E316*C316</f>
        <v>2451.3070897327707</v>
      </c>
      <c r="G316" s="18">
        <f>F316/$F$499</f>
        <v>0.00014997945330350138</v>
      </c>
      <c r="H316" s="19">
        <f>$B$509*G316</f>
        <v>14034.885933849999</v>
      </c>
      <c r="I316" s="20">
        <f>D316/E316</f>
        <v>6.383612212845757</v>
      </c>
      <c r="J316" s="20">
        <f>(I316-10)*C316</f>
        <v>-1388.6929102672293</v>
      </c>
      <c r="K316" s="20">
        <f>IF(J316&gt;0,J316,0)</f>
        <v>0</v>
      </c>
      <c r="L316" s="20">
        <f>K316/$K$499</f>
        <v>0</v>
      </c>
      <c r="M316" s="21">
        <f>$F$509*L316</f>
        <v>0</v>
      </c>
      <c r="N316" s="21">
        <f t="shared" si="4"/>
        <v>14034.885933849999</v>
      </c>
      <c r="O316" s="21">
        <v>17334.05</v>
      </c>
      <c r="AD316" s="38" t="e">
        <f>#REF!-O316</f>
        <v>#REF!</v>
      </c>
      <c r="AE316" s="68" t="e">
        <f>AD316/#REF!</f>
        <v>#REF!</v>
      </c>
      <c r="AF316" s="69">
        <v>163374.93662223936</v>
      </c>
      <c r="AG316" s="70" t="e">
        <f>#REF!-AF316</f>
        <v>#REF!</v>
      </c>
      <c r="AH316" s="68" t="e">
        <f>AG316/#REF!</f>
        <v>#REF!</v>
      </c>
      <c r="AI316" s="38" t="e">
        <f>#REF!-#REF!</f>
        <v>#REF!</v>
      </c>
      <c r="AJ316" s="68" t="e">
        <f>AI316/#REF!</f>
        <v>#REF!</v>
      </c>
      <c r="AK316" s="38" t="e">
        <f>#REF!-#REF!</f>
        <v>#REF!</v>
      </c>
      <c r="AL316" s="76" t="e">
        <f>AK316/#REF!</f>
        <v>#REF!</v>
      </c>
    </row>
    <row r="317" spans="1:38" s="39" customFormat="1" ht="12.75">
      <c r="A317" s="15" t="s">
        <v>891</v>
      </c>
      <c r="B317" s="15" t="s">
        <v>892</v>
      </c>
      <c r="C317" s="32">
        <v>128</v>
      </c>
      <c r="D317" s="44">
        <v>277325.75</v>
      </c>
      <c r="E317" s="34">
        <v>41650</v>
      </c>
      <c r="F317" s="17">
        <f>D317/E317*C317</f>
        <v>852.2856182472989</v>
      </c>
      <c r="G317" s="18">
        <f>F317/$F$499</f>
        <v>5.2145784434173626E-05</v>
      </c>
      <c r="H317" s="19">
        <f>$B$509*G317</f>
        <v>4879.735992794633</v>
      </c>
      <c r="I317" s="20">
        <f>D317/E317</f>
        <v>6.6584813925570225</v>
      </c>
      <c r="J317" s="20">
        <f>(I317-10)*C317</f>
        <v>-427.7143817527011</v>
      </c>
      <c r="K317" s="20">
        <f>IF(J317&gt;0,J317,0)</f>
        <v>0</v>
      </c>
      <c r="L317" s="20">
        <f>K317/$K$499</f>
        <v>0</v>
      </c>
      <c r="M317" s="21">
        <f>$F$509*L317</f>
        <v>0</v>
      </c>
      <c r="N317" s="21">
        <f t="shared" si="4"/>
        <v>4879.735992794633</v>
      </c>
      <c r="O317" s="21">
        <v>6076.51</v>
      </c>
      <c r="AD317" s="38" t="e">
        <f>#REF!-O317</f>
        <v>#REF!</v>
      </c>
      <c r="AE317" s="68" t="e">
        <f>AD317/#REF!</f>
        <v>#REF!</v>
      </c>
      <c r="AF317" s="69">
        <v>102400.61681927742</v>
      </c>
      <c r="AG317" s="70" t="e">
        <f>#REF!-AF317</f>
        <v>#REF!</v>
      </c>
      <c r="AH317" s="68" t="e">
        <f>AG317/#REF!</f>
        <v>#REF!</v>
      </c>
      <c r="AI317" s="38" t="e">
        <f>#REF!-#REF!</f>
        <v>#REF!</v>
      </c>
      <c r="AJ317" s="68" t="e">
        <f>AI317/#REF!</f>
        <v>#REF!</v>
      </c>
      <c r="AK317" s="38" t="e">
        <f>#REF!-#REF!</f>
        <v>#REF!</v>
      </c>
      <c r="AL317" s="76" t="e">
        <f>AK317/#REF!</f>
        <v>#REF!</v>
      </c>
    </row>
    <row r="318" spans="1:38" s="39" customFormat="1" ht="12.75">
      <c r="A318" s="15" t="s">
        <v>807</v>
      </c>
      <c r="B318" s="15" t="s">
        <v>808</v>
      </c>
      <c r="C318" s="32">
        <v>1520</v>
      </c>
      <c r="D318" s="44">
        <v>3640535.84</v>
      </c>
      <c r="E318" s="34">
        <v>390050</v>
      </c>
      <c r="F318" s="17">
        <f>D318/E318*C318</f>
        <v>14186.936230739648</v>
      </c>
      <c r="G318" s="18">
        <f>F318/$F$499</f>
        <v>0.000868005868726111</v>
      </c>
      <c r="H318" s="19">
        <f>$B$509*G318</f>
        <v>81226.88201050361</v>
      </c>
      <c r="I318" s="20">
        <f>D318/E318</f>
        <v>9.33351067811819</v>
      </c>
      <c r="J318" s="20">
        <f>(I318-10)*C318</f>
        <v>-1013.0637692603518</v>
      </c>
      <c r="K318" s="20">
        <f>IF(J318&gt;0,J318,0)</f>
        <v>0</v>
      </c>
      <c r="L318" s="20">
        <f>K318/$K$499</f>
        <v>0</v>
      </c>
      <c r="M318" s="21">
        <f>$F$509*L318</f>
        <v>0</v>
      </c>
      <c r="N318" s="21">
        <f t="shared" si="4"/>
        <v>81226.88201050361</v>
      </c>
      <c r="O318" s="21">
        <v>83681.02</v>
      </c>
      <c r="AD318" s="38" t="e">
        <f>#REF!-O318</f>
        <v>#REF!</v>
      </c>
      <c r="AE318" s="68" t="e">
        <f>AD318/#REF!</f>
        <v>#REF!</v>
      </c>
      <c r="AF318" s="69">
        <v>106665.82725467095</v>
      </c>
      <c r="AG318" s="70" t="e">
        <f>#REF!-AF318</f>
        <v>#REF!</v>
      </c>
      <c r="AH318" s="68" t="e">
        <f>AG318/#REF!</f>
        <v>#REF!</v>
      </c>
      <c r="AI318" s="38" t="e">
        <f>#REF!-#REF!</f>
        <v>#REF!</v>
      </c>
      <c r="AJ318" s="68" t="e">
        <f>AI318/#REF!</f>
        <v>#REF!</v>
      </c>
      <c r="AK318" s="38" t="e">
        <f>#REF!-#REF!</f>
        <v>#REF!</v>
      </c>
      <c r="AL318" s="76" t="e">
        <f>AK318/#REF!</f>
        <v>#REF!</v>
      </c>
    </row>
    <row r="319" spans="1:38" s="39" customFormat="1" ht="12.75">
      <c r="A319" s="15" t="s">
        <v>504</v>
      </c>
      <c r="B319" s="15" t="s">
        <v>505</v>
      </c>
      <c r="C319" s="32">
        <v>4756</v>
      </c>
      <c r="D319" s="44">
        <v>5243864.22</v>
      </c>
      <c r="E319" s="34">
        <v>447400</v>
      </c>
      <c r="F319" s="17">
        <f>D319/E319*C319</f>
        <v>55743.894122306665</v>
      </c>
      <c r="G319" s="18">
        <f>F319/$F$499</f>
        <v>0.003410604407945979</v>
      </c>
      <c r="H319" s="19">
        <f>$B$509*G319</f>
        <v>319160.01009913214</v>
      </c>
      <c r="I319" s="20">
        <f>D319/E319</f>
        <v>11.72075149754135</v>
      </c>
      <c r="J319" s="20">
        <f>(I319-10)*C319</f>
        <v>8183.894122306662</v>
      </c>
      <c r="K319" s="20">
        <f>IF(J319&gt;0,J319,0)</f>
        <v>8183.894122306662</v>
      </c>
      <c r="L319" s="20">
        <f>K319/$K$499</f>
        <v>0.002174347338982316</v>
      </c>
      <c r="M319" s="21">
        <f>$F$509*L319</f>
        <v>40255.63300029701</v>
      </c>
      <c r="N319" s="21">
        <f t="shared" si="4"/>
        <v>359415.64309942914</v>
      </c>
      <c r="O319" s="21">
        <v>472509.73</v>
      </c>
      <c r="AD319" s="38" t="e">
        <f>#REF!-O319</f>
        <v>#REF!</v>
      </c>
      <c r="AE319" s="68" t="e">
        <f>AD319/#REF!</f>
        <v>#REF!</v>
      </c>
      <c r="AF319" s="69">
        <v>74678.72721060786</v>
      </c>
      <c r="AG319" s="70" t="e">
        <f>#REF!-AF319</f>
        <v>#REF!</v>
      </c>
      <c r="AH319" s="68" t="e">
        <f>AG319/#REF!</f>
        <v>#REF!</v>
      </c>
      <c r="AI319" s="38" t="e">
        <f>#REF!-#REF!</f>
        <v>#REF!</v>
      </c>
      <c r="AJ319" s="68" t="e">
        <f>AI319/#REF!</f>
        <v>#REF!</v>
      </c>
      <c r="AK319" s="38" t="e">
        <f>#REF!-#REF!</f>
        <v>#REF!</v>
      </c>
      <c r="AL319" s="76" t="e">
        <f>AK319/#REF!</f>
        <v>#REF!</v>
      </c>
    </row>
    <row r="320" spans="1:38" s="39" customFormat="1" ht="12.75">
      <c r="A320" s="15" t="s">
        <v>120</v>
      </c>
      <c r="B320" s="15" t="s">
        <v>121</v>
      </c>
      <c r="C320" s="32">
        <v>700</v>
      </c>
      <c r="D320" s="44">
        <v>600060</v>
      </c>
      <c r="E320" s="34">
        <v>40150</v>
      </c>
      <c r="F320" s="17">
        <f>D320/E320*C320</f>
        <v>10461.818181818182</v>
      </c>
      <c r="G320" s="18">
        <f>F320/$F$499</f>
        <v>0.0006400902514587728</v>
      </c>
      <c r="H320" s="19">
        <f>$B$509*G320</f>
        <v>59898.829264391716</v>
      </c>
      <c r="I320" s="20">
        <f>D320/E320</f>
        <v>14.945454545454545</v>
      </c>
      <c r="J320" s="20">
        <f>(I320-10)*C320</f>
        <v>3461.8181818181815</v>
      </c>
      <c r="K320" s="20">
        <f>IF(J320&gt;0,J320,0)</f>
        <v>3461.8181818181815</v>
      </c>
      <c r="L320" s="20">
        <f>K320/$K$499</f>
        <v>0.0009197571521801889</v>
      </c>
      <c r="M320" s="21">
        <f>$F$509*L320</f>
        <v>17028.28508755801</v>
      </c>
      <c r="N320" s="21">
        <f t="shared" si="4"/>
        <v>76927.11435194973</v>
      </c>
      <c r="O320" s="21">
        <v>89737.34</v>
      </c>
      <c r="AD320" s="38" t="e">
        <f>#REF!-O320</f>
        <v>#REF!</v>
      </c>
      <c r="AE320" s="68" t="e">
        <f>AD320/#REF!</f>
        <v>#REF!</v>
      </c>
      <c r="AF320" s="69">
        <v>435479.24657182605</v>
      </c>
      <c r="AG320" s="70" t="e">
        <f>#REF!-AF320</f>
        <v>#REF!</v>
      </c>
      <c r="AH320" s="68" t="e">
        <f>AG320/#REF!</f>
        <v>#REF!</v>
      </c>
      <c r="AI320" s="38" t="e">
        <f>#REF!-#REF!</f>
        <v>#REF!</v>
      </c>
      <c r="AJ320" s="68" t="e">
        <f>AI320/#REF!</f>
        <v>#REF!</v>
      </c>
      <c r="AK320" s="38" t="e">
        <f>#REF!-#REF!</f>
        <v>#REF!</v>
      </c>
      <c r="AL320" s="76" t="e">
        <f>AK320/#REF!</f>
        <v>#REF!</v>
      </c>
    </row>
    <row r="321" spans="1:38" s="39" customFormat="1" ht="12.75">
      <c r="A321" s="15" t="s">
        <v>362</v>
      </c>
      <c r="B321" s="15" t="s">
        <v>363</v>
      </c>
      <c r="C321" s="32">
        <v>6154</v>
      </c>
      <c r="D321" s="44">
        <v>5388696.58</v>
      </c>
      <c r="E321" s="34">
        <v>471800</v>
      </c>
      <c r="F321" s="17">
        <f>D321/E321*C321</f>
        <v>70288.33987562527</v>
      </c>
      <c r="G321" s="18">
        <f>F321/$F$499</f>
        <v>0.004300483946834336</v>
      </c>
      <c r="H321" s="19">
        <f>$B$509*G321</f>
        <v>402433.8022624588</v>
      </c>
      <c r="I321" s="20">
        <f>D321/E321</f>
        <v>11.421569690546843</v>
      </c>
      <c r="J321" s="20">
        <f>(I321-10)*C321</f>
        <v>8748.33987562527</v>
      </c>
      <c r="K321" s="20">
        <f>IF(J321&gt;0,J321,0)</f>
        <v>8748.33987562527</v>
      </c>
      <c r="L321" s="20">
        <f>K321/$K$499</f>
        <v>0.0023243127592805766</v>
      </c>
      <c r="M321" s="21">
        <f>$F$509*L321</f>
        <v>43032.07667791461</v>
      </c>
      <c r="N321" s="21">
        <f t="shared" si="4"/>
        <v>445465.87894037337</v>
      </c>
      <c r="O321" s="21">
        <v>571496.73</v>
      </c>
      <c r="AD321" s="38" t="e">
        <f>#REF!-O321</f>
        <v>#REF!</v>
      </c>
      <c r="AE321" s="68" t="e">
        <f>AD321/#REF!</f>
        <v>#REF!</v>
      </c>
      <c r="AF321" s="69">
        <v>185210.88490647703</v>
      </c>
      <c r="AG321" s="70" t="e">
        <f>#REF!-AF321</f>
        <v>#REF!</v>
      </c>
      <c r="AH321" s="68" t="e">
        <f>AG321/#REF!</f>
        <v>#REF!</v>
      </c>
      <c r="AI321" s="38" t="e">
        <f>#REF!-#REF!</f>
        <v>#REF!</v>
      </c>
      <c r="AJ321" s="68" t="e">
        <f>AI321/#REF!</f>
        <v>#REF!</v>
      </c>
      <c r="AK321" s="38" t="e">
        <f>#REF!-#REF!</f>
        <v>#REF!</v>
      </c>
      <c r="AL321" s="76" t="e">
        <f>AK321/#REF!</f>
        <v>#REF!</v>
      </c>
    </row>
    <row r="322" spans="1:38" s="39" customFormat="1" ht="12.75">
      <c r="A322" s="15" t="s">
        <v>959</v>
      </c>
      <c r="B322" s="15" t="s">
        <v>960</v>
      </c>
      <c r="C322" s="32">
        <v>1243</v>
      </c>
      <c r="D322" s="44">
        <v>8635084.32</v>
      </c>
      <c r="E322" s="34">
        <v>1312150</v>
      </c>
      <c r="F322" s="17">
        <f>D322/E322*C322</f>
        <v>8180.0173835003625</v>
      </c>
      <c r="G322" s="18">
        <f>F322/$F$499</f>
        <v>0.0005004817798345558</v>
      </c>
      <c r="H322" s="19">
        <f>$B$509*G322</f>
        <v>46834.446567383464</v>
      </c>
      <c r="I322" s="20">
        <f>D322/E322</f>
        <v>6.580866760659986</v>
      </c>
      <c r="J322" s="20">
        <f>(I322-10)*C322</f>
        <v>-4249.9826164996375</v>
      </c>
      <c r="K322" s="20">
        <f>IF(J322&gt;0,J322,0)</f>
        <v>0</v>
      </c>
      <c r="L322" s="20">
        <f>K322/$K$499</f>
        <v>0</v>
      </c>
      <c r="M322" s="21">
        <f>$F$509*L322</f>
        <v>0</v>
      </c>
      <c r="N322" s="21">
        <f t="shared" si="4"/>
        <v>46834.446567383464</v>
      </c>
      <c r="O322" s="21">
        <v>48721.04</v>
      </c>
      <c r="AD322" s="38" t="e">
        <f>#REF!-O322</f>
        <v>#REF!</v>
      </c>
      <c r="AE322" s="68" t="e">
        <f>AD322/#REF!</f>
        <v>#REF!</v>
      </c>
      <c r="AF322" s="69">
        <v>844947.9786513379</v>
      </c>
      <c r="AG322" s="70" t="e">
        <f>#REF!-AF322</f>
        <v>#REF!</v>
      </c>
      <c r="AH322" s="68" t="e">
        <f>AG322/#REF!</f>
        <v>#REF!</v>
      </c>
      <c r="AI322" s="38" t="e">
        <f>#REF!-#REF!</f>
        <v>#REF!</v>
      </c>
      <c r="AJ322" s="68" t="e">
        <f>AI322/#REF!</f>
        <v>#REF!</v>
      </c>
      <c r="AK322" s="38" t="e">
        <f>#REF!-#REF!</f>
        <v>#REF!</v>
      </c>
      <c r="AL322" s="76" t="e">
        <f>AK322/#REF!</f>
        <v>#REF!</v>
      </c>
    </row>
    <row r="323" spans="1:38" s="39" customFormat="1" ht="12.75">
      <c r="A323" s="15" t="s">
        <v>961</v>
      </c>
      <c r="B323" s="15" t="s">
        <v>962</v>
      </c>
      <c r="C323" s="32">
        <v>9252</v>
      </c>
      <c r="D323" s="44">
        <v>17903375.4</v>
      </c>
      <c r="E323" s="34">
        <v>1575350</v>
      </c>
      <c r="F323" s="17">
        <f>D323/E323*C323</f>
        <v>105146.17653270702</v>
      </c>
      <c r="G323" s="18">
        <f>F323/$F$499</f>
        <v>0.006433207058952367</v>
      </c>
      <c r="H323" s="19">
        <f>$B$509*G323</f>
        <v>602011.3106994985</v>
      </c>
      <c r="I323" s="20">
        <f>D323/E323</f>
        <v>11.364696987970927</v>
      </c>
      <c r="J323" s="20">
        <f>(I323-10)*C323</f>
        <v>12626.176532707015</v>
      </c>
      <c r="K323" s="20">
        <f>IF(J323&gt;0,J323,0)</f>
        <v>12626.176532707015</v>
      </c>
      <c r="L323" s="20">
        <f>K323/$K$499</f>
        <v>0.0033546002593780543</v>
      </c>
      <c r="M323" s="21">
        <f>$F$509*L323</f>
        <v>62106.708750327416</v>
      </c>
      <c r="N323" s="21">
        <f t="shared" si="4"/>
        <v>664118.019449826</v>
      </c>
      <c r="O323" s="21">
        <v>831295.5</v>
      </c>
      <c r="AD323" s="38" t="e">
        <f>#REF!-O323</f>
        <v>#REF!</v>
      </c>
      <c r="AE323" s="68" t="e">
        <f>AD323/#REF!</f>
        <v>#REF!</v>
      </c>
      <c r="AF323" s="69">
        <v>351406.42825609725</v>
      </c>
      <c r="AG323" s="70" t="e">
        <f>#REF!-AF323</f>
        <v>#REF!</v>
      </c>
      <c r="AH323" s="68" t="e">
        <f>AG323/#REF!</f>
        <v>#REF!</v>
      </c>
      <c r="AI323" s="38" t="e">
        <f>#REF!-#REF!</f>
        <v>#REF!</v>
      </c>
      <c r="AJ323" s="68" t="e">
        <f>AI323/#REF!</f>
        <v>#REF!</v>
      </c>
      <c r="AK323" s="38" t="e">
        <f>#REF!-#REF!</f>
        <v>#REF!</v>
      </c>
      <c r="AL323" s="76" t="e">
        <f>AK323/#REF!</f>
        <v>#REF!</v>
      </c>
    </row>
    <row r="324" spans="1:38" s="39" customFormat="1" ht="12.75">
      <c r="A324" s="15" t="s">
        <v>625</v>
      </c>
      <c r="B324" s="15" t="s">
        <v>626</v>
      </c>
      <c r="C324" s="32">
        <v>7730</v>
      </c>
      <c r="D324" s="44">
        <v>8015837</v>
      </c>
      <c r="E324" s="34">
        <v>495500</v>
      </c>
      <c r="F324" s="17">
        <f>D324/E324*C324</f>
        <v>125050.29265388497</v>
      </c>
      <c r="G324" s="18">
        <f>F324/$F$499</f>
        <v>0.00765100978421969</v>
      </c>
      <c r="H324" s="19">
        <f>$B$509*G324</f>
        <v>715971.7363617484</v>
      </c>
      <c r="I324" s="20">
        <f>D324/E324</f>
        <v>16.17726942482341</v>
      </c>
      <c r="J324" s="20">
        <f>(I324-10)*C324</f>
        <v>47750.292653884964</v>
      </c>
      <c r="K324" s="20">
        <f>IF(J324&gt;0,J324,0)</f>
        <v>47750.292653884964</v>
      </c>
      <c r="L324" s="20">
        <f>K324/$K$499</f>
        <v>0.012686591519385141</v>
      </c>
      <c r="M324" s="21">
        <f>$F$509*L324</f>
        <v>234878.1922156377</v>
      </c>
      <c r="N324" s="21">
        <f t="shared" si="4"/>
        <v>950849.9285773861</v>
      </c>
      <c r="O324" s="21">
        <v>1128151.78</v>
      </c>
      <c r="AD324" s="38" t="e">
        <f>#REF!-O324</f>
        <v>#REF!</v>
      </c>
      <c r="AE324" s="68" t="e">
        <f>AD324/#REF!</f>
        <v>#REF!</v>
      </c>
      <c r="AF324" s="69">
        <v>237454.09701130236</v>
      </c>
      <c r="AG324" s="70" t="e">
        <f>#REF!-AF324</f>
        <v>#REF!</v>
      </c>
      <c r="AH324" s="68" t="e">
        <f>AG324/#REF!</f>
        <v>#REF!</v>
      </c>
      <c r="AI324" s="38" t="e">
        <f>#REF!-#REF!</f>
        <v>#REF!</v>
      </c>
      <c r="AJ324" s="68" t="e">
        <f>AI324/#REF!</f>
        <v>#REF!</v>
      </c>
      <c r="AK324" s="38" t="e">
        <f>#REF!-#REF!</f>
        <v>#REF!</v>
      </c>
      <c r="AL324" s="76" t="e">
        <f>AK324/#REF!</f>
        <v>#REF!</v>
      </c>
    </row>
    <row r="325" spans="1:38" s="39" customFormat="1" ht="12.75">
      <c r="A325" s="15" t="s">
        <v>122</v>
      </c>
      <c r="B325" s="15" t="s">
        <v>123</v>
      </c>
      <c r="C325" s="32">
        <v>131</v>
      </c>
      <c r="D325" s="44">
        <v>231746.04</v>
      </c>
      <c r="E325" s="34">
        <v>35500</v>
      </c>
      <c r="F325" s="17">
        <f>D325/E325*C325</f>
        <v>855.1755278873239</v>
      </c>
      <c r="G325" s="18">
        <f>F325/$F$499</f>
        <v>5.23225991097901E-05</v>
      </c>
      <c r="H325" s="19">
        <f>$B$509*G325</f>
        <v>4896.2820846028635</v>
      </c>
      <c r="I325" s="20">
        <f>D325/E325</f>
        <v>6.528057464788732</v>
      </c>
      <c r="J325" s="20">
        <f>(I325-10)*C325</f>
        <v>-454.82447211267606</v>
      </c>
      <c r="K325" s="20">
        <f>IF(J325&gt;0,J325,0)</f>
        <v>0</v>
      </c>
      <c r="L325" s="20">
        <f>K325/$K$499</f>
        <v>0</v>
      </c>
      <c r="M325" s="21">
        <f>$F$509*L325</f>
        <v>0</v>
      </c>
      <c r="N325" s="21">
        <f t="shared" si="4"/>
        <v>4896.2820846028635</v>
      </c>
      <c r="O325" s="21">
        <v>7382.97</v>
      </c>
      <c r="AD325" s="38" t="e">
        <f>#REF!-O325</f>
        <v>#REF!</v>
      </c>
      <c r="AE325" s="68" t="e">
        <f>AD325/#REF!</f>
        <v>#REF!</v>
      </c>
      <c r="AF325" s="69">
        <v>184279.50111404387</v>
      </c>
      <c r="AG325" s="70" t="e">
        <f>#REF!-AF325</f>
        <v>#REF!</v>
      </c>
      <c r="AH325" s="68" t="e">
        <f>AG325/#REF!</f>
        <v>#REF!</v>
      </c>
      <c r="AI325" s="38" t="e">
        <f>#REF!-#REF!</f>
        <v>#REF!</v>
      </c>
      <c r="AJ325" s="68" t="e">
        <f>AI325/#REF!</f>
        <v>#REF!</v>
      </c>
      <c r="AK325" s="38" t="e">
        <f>#REF!-#REF!</f>
        <v>#REF!</v>
      </c>
      <c r="AL325" s="76" t="e">
        <f>AK325/#REF!</f>
        <v>#REF!</v>
      </c>
    </row>
    <row r="326" spans="1:38" s="39" customFormat="1" ht="12.75">
      <c r="A326" s="15" t="s">
        <v>300</v>
      </c>
      <c r="B326" s="15" t="s">
        <v>301</v>
      </c>
      <c r="C326" s="32">
        <v>2100</v>
      </c>
      <c r="D326" s="44">
        <v>2172420.06</v>
      </c>
      <c r="E326" s="40">
        <v>257400</v>
      </c>
      <c r="F326" s="17">
        <f>D326/E326*C326</f>
        <v>17723.706783216785</v>
      </c>
      <c r="G326" s="18">
        <f>F326/$F$499</f>
        <v>0.0010843977341689144</v>
      </c>
      <c r="H326" s="19">
        <f>$B$509*G326</f>
        <v>101476.5567599972</v>
      </c>
      <c r="I326" s="20">
        <f>D326/E326</f>
        <v>8.439860372960373</v>
      </c>
      <c r="J326" s="20">
        <f>(I326-10)*C326</f>
        <v>-3276.2932167832164</v>
      </c>
      <c r="K326" s="20">
        <f>IF(J326&gt;0,J326,0)</f>
        <v>0</v>
      </c>
      <c r="L326" s="20">
        <f>K326/$K$499</f>
        <v>0</v>
      </c>
      <c r="M326" s="21">
        <f>$F$509*L326</f>
        <v>0</v>
      </c>
      <c r="N326" s="21">
        <f t="shared" si="4"/>
        <v>101476.5567599972</v>
      </c>
      <c r="O326" s="21">
        <v>103772.45</v>
      </c>
      <c r="AD326" s="38" t="e">
        <f>#REF!-O326</f>
        <v>#REF!</v>
      </c>
      <c r="AE326" s="68" t="e">
        <f>AD326/#REF!</f>
        <v>#REF!</v>
      </c>
      <c r="AF326" s="69">
        <v>89558.22200330895</v>
      </c>
      <c r="AG326" s="70" t="e">
        <f>#REF!-AF326</f>
        <v>#REF!</v>
      </c>
      <c r="AH326" s="68" t="e">
        <f>AG326/#REF!</f>
        <v>#REF!</v>
      </c>
      <c r="AI326" s="38" t="e">
        <f>#REF!-#REF!</f>
        <v>#REF!</v>
      </c>
      <c r="AJ326" s="68" t="e">
        <f>AI326/#REF!</f>
        <v>#REF!</v>
      </c>
      <c r="AK326" s="38" t="e">
        <f>#REF!-#REF!</f>
        <v>#REF!</v>
      </c>
      <c r="AL326" s="76" t="e">
        <f>AK326/#REF!</f>
        <v>#REF!</v>
      </c>
    </row>
    <row r="327" spans="1:38" s="39" customFormat="1" ht="12.75">
      <c r="A327" s="15" t="s">
        <v>627</v>
      </c>
      <c r="B327" s="15" t="s">
        <v>628</v>
      </c>
      <c r="C327" s="32">
        <v>9630</v>
      </c>
      <c r="D327" s="44">
        <v>7531716.7</v>
      </c>
      <c r="E327" s="34">
        <v>434200</v>
      </c>
      <c r="F327" s="17">
        <f>D327/E327*C327</f>
        <v>167043.83192307694</v>
      </c>
      <c r="G327" s="18">
        <f>F327/$F$499</f>
        <v>0.010220319883412167</v>
      </c>
      <c r="H327" s="19">
        <f>$B$509*G327</f>
        <v>956404.4981606833</v>
      </c>
      <c r="I327" s="20">
        <f>D327/E327</f>
        <v>17.34619230769231</v>
      </c>
      <c r="J327" s="20">
        <f>(I327-10)*C327</f>
        <v>70743.83192307694</v>
      </c>
      <c r="K327" s="20">
        <f>IF(J327&gt;0,J327,0)</f>
        <v>70743.83192307694</v>
      </c>
      <c r="L327" s="20">
        <f>K327/$K$499</f>
        <v>0.018795656492193148</v>
      </c>
      <c r="M327" s="21">
        <f>$F$509*L327</f>
        <v>347980.76470317383</v>
      </c>
      <c r="N327" s="21">
        <f t="shared" si="4"/>
        <v>1304385.2628638572</v>
      </c>
      <c r="O327" s="21">
        <v>1648950.25</v>
      </c>
      <c r="AD327" s="38" t="e">
        <f>#REF!-O327</f>
        <v>#REF!</v>
      </c>
      <c r="AE327" s="68" t="e">
        <f>AD327/#REF!</f>
        <v>#REF!</v>
      </c>
      <c r="AF327" s="69">
        <v>75437.95254771269</v>
      </c>
      <c r="AG327" s="70" t="e">
        <f>#REF!-AF327</f>
        <v>#REF!</v>
      </c>
      <c r="AH327" s="68" t="e">
        <f>AG327/#REF!</f>
        <v>#REF!</v>
      </c>
      <c r="AI327" s="38" t="e">
        <f>#REF!-#REF!</f>
        <v>#REF!</v>
      </c>
      <c r="AJ327" s="68" t="e">
        <f>AI327/#REF!</f>
        <v>#REF!</v>
      </c>
      <c r="AK327" s="38" t="e">
        <f>#REF!-#REF!</f>
        <v>#REF!</v>
      </c>
      <c r="AL327" s="76" t="e">
        <f>AK327/#REF!</f>
        <v>#REF!</v>
      </c>
    </row>
    <row r="328" spans="1:38" s="39" customFormat="1" ht="12.75">
      <c r="A328" s="15" t="s">
        <v>629</v>
      </c>
      <c r="B328" s="15" t="s">
        <v>630</v>
      </c>
      <c r="C328" s="32">
        <v>3704</v>
      </c>
      <c r="D328" s="44">
        <v>3543673.6</v>
      </c>
      <c r="E328" s="34">
        <v>332150</v>
      </c>
      <c r="F328" s="17">
        <f>D328/E328*C328</f>
        <v>39517.58848231221</v>
      </c>
      <c r="G328" s="18">
        <f>F328/$F$499</f>
        <v>0.0024178228591898053</v>
      </c>
      <c r="H328" s="19">
        <f>$B$509*G328</f>
        <v>226256.77910903393</v>
      </c>
      <c r="I328" s="20">
        <f>D328/E328</f>
        <v>10.668895378594009</v>
      </c>
      <c r="J328" s="20">
        <f>(I328-10)*C328</f>
        <v>2477.588482312208</v>
      </c>
      <c r="K328" s="20">
        <f>IF(J328&gt;0,J328,0)</f>
        <v>2477.588482312208</v>
      </c>
      <c r="L328" s="20">
        <f>K328/$K$499</f>
        <v>0.0006582609504838508</v>
      </c>
      <c r="M328" s="21">
        <f>$F$509*L328</f>
        <v>12186.972507118882</v>
      </c>
      <c r="N328" s="21">
        <f t="shared" si="4"/>
        <v>238443.75161615282</v>
      </c>
      <c r="O328" s="21">
        <v>290235.39</v>
      </c>
      <c r="AD328" s="38" t="e">
        <f>#REF!-O328</f>
        <v>#REF!</v>
      </c>
      <c r="AE328" s="68" t="e">
        <f>AD328/#REF!</f>
        <v>#REF!</v>
      </c>
      <c r="AF328" s="69">
        <v>53576.75976700591</v>
      </c>
      <c r="AG328" s="70" t="e">
        <f>#REF!-AF328</f>
        <v>#REF!</v>
      </c>
      <c r="AH328" s="68" t="e">
        <f>AG328/#REF!</f>
        <v>#REF!</v>
      </c>
      <c r="AI328" s="38" t="e">
        <f>#REF!-#REF!</f>
        <v>#REF!</v>
      </c>
      <c r="AJ328" s="68" t="e">
        <f>AI328/#REF!</f>
        <v>#REF!</v>
      </c>
      <c r="AK328" s="38" t="e">
        <f>#REF!-#REF!</f>
        <v>#REF!</v>
      </c>
      <c r="AL328" s="76" t="e">
        <f>AK328/#REF!</f>
        <v>#REF!</v>
      </c>
    </row>
    <row r="329" spans="1:38" s="39" customFormat="1" ht="12.75">
      <c r="A329" s="15" t="s">
        <v>302</v>
      </c>
      <c r="B329" s="15" t="s">
        <v>303</v>
      </c>
      <c r="C329" s="32">
        <v>71</v>
      </c>
      <c r="D329" s="44">
        <v>142809.15</v>
      </c>
      <c r="E329" s="40">
        <v>13000</v>
      </c>
      <c r="F329" s="17">
        <f>D329/E329*C329</f>
        <v>779.9576653846153</v>
      </c>
      <c r="G329" s="18">
        <f>F329/$F$499</f>
        <v>4.772050990437603E-05</v>
      </c>
      <c r="H329" s="19">
        <f>$B$509*G329</f>
        <v>4465.6244469551</v>
      </c>
      <c r="I329" s="20">
        <f>D329/E329</f>
        <v>10.98531923076923</v>
      </c>
      <c r="J329" s="20">
        <f>(I329-10)*C329</f>
        <v>69.95766538461532</v>
      </c>
      <c r="K329" s="20">
        <f>IF(J329&gt;0,J329,0)</f>
        <v>69.95766538461532</v>
      </c>
      <c r="L329" s="20">
        <f>K329/$K$499</f>
        <v>1.8586782929637925E-05</v>
      </c>
      <c r="M329" s="21">
        <f>$F$509*L329</f>
        <v>344.1137020094907</v>
      </c>
      <c r="N329" s="21">
        <f t="shared" si="4"/>
        <v>4809.73814896459</v>
      </c>
      <c r="O329" s="21">
        <v>7146.34</v>
      </c>
      <c r="AD329" s="38" t="e">
        <f>#REF!-O329</f>
        <v>#REF!</v>
      </c>
      <c r="AE329" s="68" t="e">
        <f>AD329/#REF!</f>
        <v>#REF!</v>
      </c>
      <c r="AF329" s="69">
        <v>1387.47045393874</v>
      </c>
      <c r="AG329" s="70" t="e">
        <f>#REF!-AF329</f>
        <v>#REF!</v>
      </c>
      <c r="AH329" s="68" t="e">
        <f>AG329/#REF!</f>
        <v>#REF!</v>
      </c>
      <c r="AI329" s="38" t="e">
        <f>#REF!-#REF!</f>
        <v>#REF!</v>
      </c>
      <c r="AJ329" s="68" t="e">
        <f>AI329/#REF!</f>
        <v>#REF!</v>
      </c>
      <c r="AK329" s="38" t="e">
        <f>#REF!-#REF!</f>
        <v>#REF!</v>
      </c>
      <c r="AL329" s="76" t="e">
        <f>AK329/#REF!</f>
        <v>#REF!</v>
      </c>
    </row>
    <row r="330" spans="1:38" s="39" customFormat="1" ht="12.75">
      <c r="A330" s="15" t="s">
        <v>304</v>
      </c>
      <c r="B330" s="15" t="s">
        <v>305</v>
      </c>
      <c r="C330" s="32">
        <v>526</v>
      </c>
      <c r="D330" s="44">
        <v>948108.34</v>
      </c>
      <c r="E330" s="40">
        <v>152950</v>
      </c>
      <c r="F330" s="17">
        <f>D330/E330*C330</f>
        <v>3260.5752653808436</v>
      </c>
      <c r="G330" s="18">
        <f>F330/$F$499</f>
        <v>0.00019949328168836173</v>
      </c>
      <c r="H330" s="19">
        <f>$B$509*G330</f>
        <v>18668.326836741435</v>
      </c>
      <c r="I330" s="20">
        <f>D330/E330</f>
        <v>6.1988122915985615</v>
      </c>
      <c r="J330" s="20">
        <f>(I330-10)*C330</f>
        <v>-1999.4247346191567</v>
      </c>
      <c r="K330" s="20">
        <f>IF(J330&gt;0,J330,0)</f>
        <v>0</v>
      </c>
      <c r="L330" s="20">
        <f>K330/$K$499</f>
        <v>0</v>
      </c>
      <c r="M330" s="21">
        <f>$F$509*L330</f>
        <v>0</v>
      </c>
      <c r="N330" s="21">
        <f t="shared" si="4"/>
        <v>18668.326836741435</v>
      </c>
      <c r="O330" s="21">
        <v>27423.25</v>
      </c>
      <c r="AD330" s="38" t="e">
        <f>#REF!-O330</f>
        <v>#REF!</v>
      </c>
      <c r="AE330" s="68" t="e">
        <f>AD330/#REF!</f>
        <v>#REF!</v>
      </c>
      <c r="AF330" s="69">
        <v>74733.37150130913</v>
      </c>
      <c r="AG330" s="70" t="e">
        <f>#REF!-AF330</f>
        <v>#REF!</v>
      </c>
      <c r="AH330" s="68" t="e">
        <f>AG330/#REF!</f>
        <v>#REF!</v>
      </c>
      <c r="AI330" s="38" t="e">
        <f>#REF!-#REF!</f>
        <v>#REF!</v>
      </c>
      <c r="AJ330" s="68" t="e">
        <f>AI330/#REF!</f>
        <v>#REF!</v>
      </c>
      <c r="AK330" s="38" t="e">
        <f>#REF!-#REF!</f>
        <v>#REF!</v>
      </c>
      <c r="AL330" s="76" t="e">
        <f>AK330/#REF!</f>
        <v>#REF!</v>
      </c>
    </row>
    <row r="331" spans="1:38" s="39" customFormat="1" ht="12.75">
      <c r="A331" s="15" t="s">
        <v>506</v>
      </c>
      <c r="B331" s="15" t="s">
        <v>507</v>
      </c>
      <c r="C331" s="32">
        <v>1698</v>
      </c>
      <c r="D331" s="44">
        <v>2671983.43</v>
      </c>
      <c r="E331" s="34">
        <v>280200</v>
      </c>
      <c r="F331" s="17">
        <f>D331/E331*C331</f>
        <v>16192.105153961456</v>
      </c>
      <c r="G331" s="18">
        <f>F331/$F$499</f>
        <v>0.0009906890446307515</v>
      </c>
      <c r="H331" s="19">
        <f>$B$509*G331</f>
        <v>92707.41712313484</v>
      </c>
      <c r="I331" s="20">
        <f>D331/E331</f>
        <v>9.535986545324768</v>
      </c>
      <c r="J331" s="20">
        <f>(I331-10)*C331</f>
        <v>-787.8948460385442</v>
      </c>
      <c r="K331" s="20">
        <f>IF(J331&gt;0,J331,0)</f>
        <v>0</v>
      </c>
      <c r="L331" s="20">
        <f>K331/$K$499</f>
        <v>0</v>
      </c>
      <c r="M331" s="21">
        <f>$F$509*L331</f>
        <v>0</v>
      </c>
      <c r="N331" s="21">
        <f t="shared" si="4"/>
        <v>92707.41712313484</v>
      </c>
      <c r="O331" s="21">
        <v>100536.31</v>
      </c>
      <c r="AD331" s="38" t="e">
        <f>#REF!-O331</f>
        <v>#REF!</v>
      </c>
      <c r="AE331" s="68" t="e">
        <f>AD331/#REF!</f>
        <v>#REF!</v>
      </c>
      <c r="AF331" s="69">
        <v>141885.8959120215</v>
      </c>
      <c r="AG331" s="70" t="e">
        <f>#REF!-AF331</f>
        <v>#REF!</v>
      </c>
      <c r="AH331" s="68" t="e">
        <f>AG331/#REF!</f>
        <v>#REF!</v>
      </c>
      <c r="AI331" s="38" t="e">
        <f>#REF!-#REF!</f>
        <v>#REF!</v>
      </c>
      <c r="AJ331" s="68" t="e">
        <f>AI331/#REF!</f>
        <v>#REF!</v>
      </c>
      <c r="AK331" s="38" t="e">
        <f>#REF!-#REF!</f>
        <v>#REF!</v>
      </c>
      <c r="AL331" s="76" t="e">
        <f>AK331/#REF!</f>
        <v>#REF!</v>
      </c>
    </row>
    <row r="332" spans="1:38" s="39" customFormat="1" ht="12.75">
      <c r="A332" s="15" t="s">
        <v>406</v>
      </c>
      <c r="B332" s="15" t="s">
        <v>407</v>
      </c>
      <c r="C332" s="32">
        <v>1629</v>
      </c>
      <c r="D332" s="44">
        <v>2900015.82</v>
      </c>
      <c r="E332" s="34">
        <v>378600</v>
      </c>
      <c r="F332" s="17">
        <f>D332/E332*C332</f>
        <v>12477.881063866877</v>
      </c>
      <c r="G332" s="18">
        <f>F332/$F$499</f>
        <v>0.0007634399574754544</v>
      </c>
      <c r="H332" s="19">
        <f>$B$509*G332</f>
        <v>71441.73741471526</v>
      </c>
      <c r="I332" s="20">
        <f>D332/E332</f>
        <v>7.659841045958795</v>
      </c>
      <c r="J332" s="20">
        <f>(I332-10)*C332</f>
        <v>-3812.1189361331226</v>
      </c>
      <c r="K332" s="20">
        <f>IF(J332&gt;0,J332,0)</f>
        <v>0</v>
      </c>
      <c r="L332" s="20">
        <f>K332/$K$499</f>
        <v>0</v>
      </c>
      <c r="M332" s="21">
        <f>$F$509*L332</f>
        <v>0</v>
      </c>
      <c r="N332" s="21">
        <f aca="true" t="shared" si="5" ref="N332:N395">H332+M332</f>
        <v>71441.73741471526</v>
      </c>
      <c r="O332" s="21">
        <v>71675.71</v>
      </c>
      <c r="AD332" s="38" t="e">
        <f>#REF!-O332</f>
        <v>#REF!</v>
      </c>
      <c r="AE332" s="68" t="e">
        <f>AD332/#REF!</f>
        <v>#REF!</v>
      </c>
      <c r="AF332" s="69">
        <v>785924.8363204893</v>
      </c>
      <c r="AG332" s="70" t="e">
        <f>#REF!-AF332</f>
        <v>#REF!</v>
      </c>
      <c r="AH332" s="68" t="e">
        <f>AG332/#REF!</f>
        <v>#REF!</v>
      </c>
      <c r="AI332" s="38" t="e">
        <f>#REF!-#REF!</f>
        <v>#REF!</v>
      </c>
      <c r="AJ332" s="68" t="e">
        <f>AI332/#REF!</f>
        <v>#REF!</v>
      </c>
      <c r="AK332" s="38" t="e">
        <f>#REF!-#REF!</f>
        <v>#REF!</v>
      </c>
      <c r="AL332" s="76" t="e">
        <f>AK332/#REF!</f>
        <v>#REF!</v>
      </c>
    </row>
    <row r="333" spans="1:38" s="39" customFormat="1" ht="12.75">
      <c r="A333" s="15" t="s">
        <v>124</v>
      </c>
      <c r="B333" s="15" t="s">
        <v>125</v>
      </c>
      <c r="C333" s="32">
        <v>55</v>
      </c>
      <c r="D333" s="44">
        <v>119623.73</v>
      </c>
      <c r="E333" s="34">
        <v>8200</v>
      </c>
      <c r="F333" s="17">
        <f>D333/E333*C333</f>
        <v>802.3542865853658</v>
      </c>
      <c r="G333" s="18">
        <f>F333/$F$499</f>
        <v>4.909081271857804E-05</v>
      </c>
      <c r="H333" s="19">
        <f>$B$509*G333</f>
        <v>4593.8556364183705</v>
      </c>
      <c r="I333" s="20">
        <f>D333/E333</f>
        <v>14.58825975609756</v>
      </c>
      <c r="J333" s="20">
        <f>(I333-10)*C333</f>
        <v>252.35428658536583</v>
      </c>
      <c r="K333" s="20">
        <f>IF(J333&gt;0,J333,0)</f>
        <v>252.35428658536583</v>
      </c>
      <c r="L333" s="20">
        <f>K333/$K$499</f>
        <v>6.70470393821537E-05</v>
      </c>
      <c r="M333" s="21">
        <f>$F$509*L333</f>
        <v>1241.3016829168118</v>
      </c>
      <c r="N333" s="21">
        <f t="shared" si="5"/>
        <v>5835.157319335182</v>
      </c>
      <c r="O333" s="21">
        <v>8007.5</v>
      </c>
      <c r="AD333" s="38" t="e">
        <f>#REF!-O333</f>
        <v>#REF!</v>
      </c>
      <c r="AE333" s="68" t="e">
        <f>AD333/#REF!</f>
        <v>#REF!</v>
      </c>
      <c r="AF333" s="69">
        <v>28960.138171667568</v>
      </c>
      <c r="AG333" s="70" t="e">
        <f>#REF!-AF333</f>
        <v>#REF!</v>
      </c>
      <c r="AH333" s="68" t="e">
        <f>AG333/#REF!</f>
        <v>#REF!</v>
      </c>
      <c r="AI333" s="38" t="e">
        <f>#REF!-#REF!</f>
        <v>#REF!</v>
      </c>
      <c r="AJ333" s="68" t="e">
        <f>AI333/#REF!</f>
        <v>#REF!</v>
      </c>
      <c r="AK333" s="38" t="e">
        <f>#REF!-#REF!</f>
        <v>#REF!</v>
      </c>
      <c r="AL333" s="76" t="e">
        <f>AK333/#REF!</f>
        <v>#REF!</v>
      </c>
    </row>
    <row r="334" spans="1:38" s="39" customFormat="1" ht="12.75">
      <c r="A334" s="15" t="s">
        <v>508</v>
      </c>
      <c r="B334" s="15" t="s">
        <v>509</v>
      </c>
      <c r="C334" s="32">
        <v>3925</v>
      </c>
      <c r="D334" s="44">
        <v>4571389.65</v>
      </c>
      <c r="E334" s="34">
        <v>446050</v>
      </c>
      <c r="F334" s="17">
        <f>D334/E334*C334</f>
        <v>40225.769255128354</v>
      </c>
      <c r="G334" s="18">
        <f>F334/$F$499</f>
        <v>0.0024611518103407584</v>
      </c>
      <c r="H334" s="19">
        <f>$B$509*G334</f>
        <v>230311.4470894965</v>
      </c>
      <c r="I334" s="20">
        <f>D334/E334</f>
        <v>10.248603631879835</v>
      </c>
      <c r="J334" s="20">
        <f>(I334-10)*C334</f>
        <v>975.7692551283516</v>
      </c>
      <c r="K334" s="20">
        <f>IF(J334&gt;0,J334,0)</f>
        <v>975.7692551283516</v>
      </c>
      <c r="L334" s="20">
        <f>K334/$K$499</f>
        <v>0.0002592483787841441</v>
      </c>
      <c r="M334" s="21">
        <f>$F$509*L334</f>
        <v>4799.696628571342</v>
      </c>
      <c r="N334" s="21">
        <f t="shared" si="5"/>
        <v>235111.14371806785</v>
      </c>
      <c r="O334" s="21">
        <v>348506.44</v>
      </c>
      <c r="AD334" s="38" t="e">
        <f>#REF!-O334</f>
        <v>#REF!</v>
      </c>
      <c r="AE334" s="68" t="e">
        <f>AD334/#REF!</f>
        <v>#REF!</v>
      </c>
      <c r="AF334" s="69">
        <v>104906.39342837724</v>
      </c>
      <c r="AG334" s="70" t="e">
        <f>#REF!-AF334</f>
        <v>#REF!</v>
      </c>
      <c r="AH334" s="68" t="e">
        <f>AG334/#REF!</f>
        <v>#REF!</v>
      </c>
      <c r="AI334" s="38" t="e">
        <f>#REF!-#REF!</f>
        <v>#REF!</v>
      </c>
      <c r="AJ334" s="68" t="e">
        <f>AI334/#REF!</f>
        <v>#REF!</v>
      </c>
      <c r="AK334" s="38" t="e">
        <f>#REF!-#REF!</f>
        <v>#REF!</v>
      </c>
      <c r="AL334" s="76" t="e">
        <f>AK334/#REF!</f>
        <v>#REF!</v>
      </c>
    </row>
    <row r="335" spans="1:38" s="39" customFormat="1" ht="12.75">
      <c r="A335" s="15" t="s">
        <v>809</v>
      </c>
      <c r="B335" s="15" t="s">
        <v>810</v>
      </c>
      <c r="C335" s="32">
        <v>1326</v>
      </c>
      <c r="D335" s="44">
        <v>1493842.24</v>
      </c>
      <c r="E335" s="34">
        <v>171750</v>
      </c>
      <c r="F335" s="17">
        <f>D335/E335*C335</f>
        <v>11533.244892227074</v>
      </c>
      <c r="G335" s="18">
        <f>F335/$F$499</f>
        <v>0.0007056438464999442</v>
      </c>
      <c r="H335" s="19">
        <f>$B$509*G335</f>
        <v>66033.25107145638</v>
      </c>
      <c r="I335" s="20">
        <f>D335/E335</f>
        <v>8.697771411935953</v>
      </c>
      <c r="J335" s="20">
        <f>(I335-10)*C335</f>
        <v>-1726.755107772926</v>
      </c>
      <c r="K335" s="20">
        <f>IF(J335&gt;0,J335,0)</f>
        <v>0</v>
      </c>
      <c r="L335" s="20">
        <f>K335/$K$499</f>
        <v>0</v>
      </c>
      <c r="M335" s="21">
        <f>$F$509*L335</f>
        <v>0</v>
      </c>
      <c r="N335" s="21">
        <f t="shared" si="5"/>
        <v>66033.25107145638</v>
      </c>
      <c r="O335" s="21">
        <v>94040.02</v>
      </c>
      <c r="AD335" s="38" t="e">
        <f>#REF!-O335</f>
        <v>#REF!</v>
      </c>
      <c r="AE335" s="68" t="e">
        <f>AD335/#REF!</f>
        <v>#REF!</v>
      </c>
      <c r="AF335" s="69">
        <v>11599.683293716358</v>
      </c>
      <c r="AG335" s="70" t="e">
        <f>#REF!-AF335</f>
        <v>#REF!</v>
      </c>
      <c r="AH335" s="68" t="e">
        <f>AG335/#REF!</f>
        <v>#REF!</v>
      </c>
      <c r="AI335" s="38" t="e">
        <f>#REF!-#REF!</f>
        <v>#REF!</v>
      </c>
      <c r="AJ335" s="68" t="e">
        <f>AI335/#REF!</f>
        <v>#REF!</v>
      </c>
      <c r="AK335" s="38" t="e">
        <f>#REF!-#REF!</f>
        <v>#REF!</v>
      </c>
      <c r="AL335" s="76" t="e">
        <f>AK335/#REF!</f>
        <v>#REF!</v>
      </c>
    </row>
    <row r="336" spans="1:38" s="39" customFormat="1" ht="12.75">
      <c r="A336" s="15" t="s">
        <v>757</v>
      </c>
      <c r="B336" s="15" t="s">
        <v>758</v>
      </c>
      <c r="C336" s="32">
        <v>2048</v>
      </c>
      <c r="D336" s="44">
        <v>1022994.25</v>
      </c>
      <c r="E336" s="34">
        <v>118600</v>
      </c>
      <c r="F336" s="17">
        <f>D336/E336*C336</f>
        <v>17665.19581787521</v>
      </c>
      <c r="G336" s="18">
        <f>F336/$F$499</f>
        <v>0.0010808178307651567</v>
      </c>
      <c r="H336" s="19">
        <f>$B$509*G336</f>
        <v>101141.55396581934</v>
      </c>
      <c r="I336" s="20">
        <f>D336/E336</f>
        <v>8.62558389544688</v>
      </c>
      <c r="J336" s="20">
        <f>(I336-10)*C336</f>
        <v>-2814.80418212479</v>
      </c>
      <c r="K336" s="20">
        <f>IF(J336&gt;0,J336,0)</f>
        <v>0</v>
      </c>
      <c r="L336" s="20">
        <f>K336/$K$499</f>
        <v>0</v>
      </c>
      <c r="M336" s="21">
        <f>$F$509*L336</f>
        <v>0</v>
      </c>
      <c r="N336" s="21">
        <f t="shared" si="5"/>
        <v>101141.55396581934</v>
      </c>
      <c r="O336" s="21">
        <v>116809.69</v>
      </c>
      <c r="AD336" s="38" t="e">
        <f>#REF!-O336</f>
        <v>#REF!</v>
      </c>
      <c r="AE336" s="68" t="e">
        <f>AD336/#REF!</f>
        <v>#REF!</v>
      </c>
      <c r="AF336" s="69">
        <v>297251.20267415105</v>
      </c>
      <c r="AG336" s="70" t="e">
        <f>#REF!-AF336</f>
        <v>#REF!</v>
      </c>
      <c r="AH336" s="68" t="e">
        <f>AG336/#REF!</f>
        <v>#REF!</v>
      </c>
      <c r="AI336" s="38" t="e">
        <f>#REF!-#REF!</f>
        <v>#REF!</v>
      </c>
      <c r="AJ336" s="68" t="e">
        <f>AI336/#REF!</f>
        <v>#REF!</v>
      </c>
      <c r="AK336" s="38" t="e">
        <f>#REF!-#REF!</f>
        <v>#REF!</v>
      </c>
      <c r="AL336" s="76" t="e">
        <f>AK336/#REF!</f>
        <v>#REF!</v>
      </c>
    </row>
    <row r="337" spans="1:38" s="39" customFormat="1" ht="12.75">
      <c r="A337" s="15" t="s">
        <v>510</v>
      </c>
      <c r="B337" s="15" t="s">
        <v>511</v>
      </c>
      <c r="C337" s="32">
        <v>4940</v>
      </c>
      <c r="D337" s="44">
        <v>4144670.43</v>
      </c>
      <c r="E337" s="34">
        <v>337250</v>
      </c>
      <c r="F337" s="17">
        <f>D337/E337*C337</f>
        <v>60710.665453521135</v>
      </c>
      <c r="G337" s="18">
        <f>F337/$F$499</f>
        <v>0.0037144886711862313</v>
      </c>
      <c r="H337" s="19">
        <f>$B$509*G337</f>
        <v>347597.111833583</v>
      </c>
      <c r="I337" s="20">
        <f>D337/E337</f>
        <v>12.289608391401039</v>
      </c>
      <c r="J337" s="20">
        <f>(I337-10)*C337</f>
        <v>11310.665453521133</v>
      </c>
      <c r="K337" s="20">
        <f>IF(J337&gt;0,J337,0)</f>
        <v>11310.665453521133</v>
      </c>
      <c r="L337" s="20">
        <f>K337/$K$499</f>
        <v>0.0030050871826346605</v>
      </c>
      <c r="M337" s="21">
        <f>$F$509*L337</f>
        <v>55635.861202680324</v>
      </c>
      <c r="N337" s="21">
        <f t="shared" si="5"/>
        <v>403232.9730362633</v>
      </c>
      <c r="O337" s="21">
        <v>482465.96</v>
      </c>
      <c r="AD337" s="38" t="e">
        <f>#REF!-O337</f>
        <v>#REF!</v>
      </c>
      <c r="AE337" s="68" t="e">
        <f>AD337/#REF!</f>
        <v>#REF!</v>
      </c>
      <c r="AF337" s="69">
        <v>303904.49815516203</v>
      </c>
      <c r="AG337" s="70" t="e">
        <f>#REF!-AF337</f>
        <v>#REF!</v>
      </c>
      <c r="AH337" s="68" t="e">
        <f>AG337/#REF!</f>
        <v>#REF!</v>
      </c>
      <c r="AI337" s="38" t="e">
        <f>#REF!-#REF!</f>
        <v>#REF!</v>
      </c>
      <c r="AJ337" s="68" t="e">
        <f>AI337/#REF!</f>
        <v>#REF!</v>
      </c>
      <c r="AK337" s="38" t="e">
        <f>#REF!-#REF!</f>
        <v>#REF!</v>
      </c>
      <c r="AL337" s="76" t="e">
        <f>AK337/#REF!</f>
        <v>#REF!</v>
      </c>
    </row>
    <row r="338" spans="1:38" s="39" customFormat="1" ht="12.75">
      <c r="A338" s="15" t="s">
        <v>681</v>
      </c>
      <c r="B338" s="15" t="s">
        <v>682</v>
      </c>
      <c r="C338" s="32">
        <v>808</v>
      </c>
      <c r="D338" s="44">
        <v>510303.35</v>
      </c>
      <c r="E338" s="34">
        <v>48750</v>
      </c>
      <c r="F338" s="17">
        <f>D338/E338*C338</f>
        <v>8457.950908717949</v>
      </c>
      <c r="G338" s="18">
        <f>F338/$F$499</f>
        <v>0.0005174867150144204</v>
      </c>
      <c r="H338" s="19">
        <f>$B$509*G338</f>
        <v>48425.74671087013</v>
      </c>
      <c r="I338" s="20">
        <f>D338/E338</f>
        <v>10.467761025641025</v>
      </c>
      <c r="J338" s="20">
        <f>(I338-10)*C338</f>
        <v>377.950908717948</v>
      </c>
      <c r="K338" s="20">
        <f>IF(J338&gt;0,J338,0)</f>
        <v>377.950908717948</v>
      </c>
      <c r="L338" s="20">
        <f>K338/$K$499</f>
        <v>0.00010041632263996005</v>
      </c>
      <c r="M338" s="21">
        <f>$F$509*L338</f>
        <v>1859.0970076223523</v>
      </c>
      <c r="N338" s="21">
        <f t="shared" si="5"/>
        <v>50284.843718492484</v>
      </c>
      <c r="O338" s="21">
        <v>74214.52</v>
      </c>
      <c r="AD338" s="38" t="e">
        <f>#REF!-O338</f>
        <v>#REF!</v>
      </c>
      <c r="AE338" s="68" t="e">
        <f>AD338/#REF!</f>
        <v>#REF!</v>
      </c>
      <c r="AF338" s="69">
        <v>844353.6048916538</v>
      </c>
      <c r="AG338" s="70" t="e">
        <f>#REF!-AF338</f>
        <v>#REF!</v>
      </c>
      <c r="AH338" s="68" t="e">
        <f>AG338/#REF!</f>
        <v>#REF!</v>
      </c>
      <c r="AI338" s="38" t="e">
        <f>#REF!-#REF!</f>
        <v>#REF!</v>
      </c>
      <c r="AJ338" s="68" t="e">
        <f>AI338/#REF!</f>
        <v>#REF!</v>
      </c>
      <c r="AK338" s="38" t="e">
        <f>#REF!-#REF!</f>
        <v>#REF!</v>
      </c>
      <c r="AL338" s="76" t="e">
        <f>AK338/#REF!</f>
        <v>#REF!</v>
      </c>
    </row>
    <row r="339" spans="1:38" s="39" customFormat="1" ht="12.75">
      <c r="A339" s="15" t="s">
        <v>963</v>
      </c>
      <c r="B339" s="15" t="s">
        <v>964</v>
      </c>
      <c r="C339" s="32">
        <v>1742</v>
      </c>
      <c r="D339" s="44">
        <v>2345840.56</v>
      </c>
      <c r="E339" s="34">
        <v>216950</v>
      </c>
      <c r="F339" s="17">
        <f>D339/E339*C339</f>
        <v>18835.926506199587</v>
      </c>
      <c r="G339" s="18">
        <f>F339/$F$499</f>
        <v>0.0011524471869302643</v>
      </c>
      <c r="H339" s="19">
        <f>$B$509*G339</f>
        <v>107844.53774892485</v>
      </c>
      <c r="I339" s="20">
        <f>D339/E339</f>
        <v>10.81281659368518</v>
      </c>
      <c r="J339" s="20">
        <f>(I339-10)*C339</f>
        <v>1415.926506199585</v>
      </c>
      <c r="K339" s="20">
        <f>IF(J339&gt;0,J339,0)</f>
        <v>1415.926506199585</v>
      </c>
      <c r="L339" s="20">
        <f>K339/$K$499</f>
        <v>0.0003761920651634539</v>
      </c>
      <c r="M339" s="21">
        <f>$F$509*L339</f>
        <v>6964.779472598783</v>
      </c>
      <c r="N339" s="21">
        <f t="shared" si="5"/>
        <v>114809.31722152363</v>
      </c>
      <c r="O339" s="21">
        <v>140563.7</v>
      </c>
      <c r="AD339" s="38" t="e">
        <f>#REF!-O339</f>
        <v>#REF!</v>
      </c>
      <c r="AE339" s="68" t="e">
        <f>AD339/#REF!</f>
        <v>#REF!</v>
      </c>
      <c r="AF339" s="69">
        <v>16178.974751546373</v>
      </c>
      <c r="AG339" s="70" t="e">
        <f>#REF!-AF339</f>
        <v>#REF!</v>
      </c>
      <c r="AH339" s="68" t="e">
        <f>AG339/#REF!</f>
        <v>#REF!</v>
      </c>
      <c r="AI339" s="38" t="e">
        <f>#REF!-#REF!</f>
        <v>#REF!</v>
      </c>
      <c r="AJ339" s="68" t="e">
        <f>AI339/#REF!</f>
        <v>#REF!</v>
      </c>
      <c r="AK339" s="38" t="e">
        <f>#REF!-#REF!</f>
        <v>#REF!</v>
      </c>
      <c r="AL339" s="76" t="e">
        <f>AK339/#REF!</f>
        <v>#REF!</v>
      </c>
    </row>
    <row r="340" spans="1:38" s="39" customFormat="1" ht="12.75">
      <c r="A340" s="15" t="s">
        <v>631</v>
      </c>
      <c r="B340" s="15" t="s">
        <v>632</v>
      </c>
      <c r="C340" s="32">
        <v>438</v>
      </c>
      <c r="D340" s="44">
        <v>257691.68</v>
      </c>
      <c r="E340" s="34">
        <v>20550</v>
      </c>
      <c r="F340" s="17">
        <f>D340/E340*C340</f>
        <v>5492.406610218978</v>
      </c>
      <c r="G340" s="18">
        <f>F340/$F$499</f>
        <v>0.00033604444917220895</v>
      </c>
      <c r="H340" s="19">
        <f>$B$509*G340</f>
        <v>31446.610912038173</v>
      </c>
      <c r="I340" s="20">
        <f>D340/E340</f>
        <v>12.53974111922141</v>
      </c>
      <c r="J340" s="20">
        <f>(I340-10)*C340</f>
        <v>1112.406610218978</v>
      </c>
      <c r="K340" s="20">
        <f>IF(J340&gt;0,J340,0)</f>
        <v>1112.406610218978</v>
      </c>
      <c r="L340" s="20">
        <f>K340/$K$499</f>
        <v>0.0002955510318985208</v>
      </c>
      <c r="M340" s="21">
        <f>$F$509*L340</f>
        <v>5471.8000476108355</v>
      </c>
      <c r="N340" s="21">
        <f t="shared" si="5"/>
        <v>36918.41095964901</v>
      </c>
      <c r="O340" s="21">
        <v>45073.34</v>
      </c>
      <c r="AD340" s="38" t="e">
        <f>#REF!-O340</f>
        <v>#REF!</v>
      </c>
      <c r="AE340" s="68" t="e">
        <f>AD340/#REF!</f>
        <v>#REF!</v>
      </c>
      <c r="AF340" s="69">
        <v>130779.64396442132</v>
      </c>
      <c r="AG340" s="70" t="e">
        <f>#REF!-AF340</f>
        <v>#REF!</v>
      </c>
      <c r="AH340" s="68" t="e">
        <f>AG340/#REF!</f>
        <v>#REF!</v>
      </c>
      <c r="AI340" s="38" t="e">
        <f>#REF!-#REF!</f>
        <v>#REF!</v>
      </c>
      <c r="AJ340" s="68" t="e">
        <f>AI340/#REF!</f>
        <v>#REF!</v>
      </c>
      <c r="AK340" s="38" t="e">
        <f>#REF!-#REF!</f>
        <v>#REF!</v>
      </c>
      <c r="AL340" s="76" t="e">
        <f>AK340/#REF!</f>
        <v>#REF!</v>
      </c>
    </row>
    <row r="341" spans="1:38" s="39" customFormat="1" ht="12.75">
      <c r="A341" s="15" t="s">
        <v>633</v>
      </c>
      <c r="B341" s="15" t="s">
        <v>634</v>
      </c>
      <c r="C341" s="32">
        <v>1026</v>
      </c>
      <c r="D341" s="44">
        <v>629358.33</v>
      </c>
      <c r="E341" s="34">
        <v>41750</v>
      </c>
      <c r="F341" s="17">
        <f>D341/E341*C341</f>
        <v>15466.386744431136</v>
      </c>
      <c r="G341" s="18">
        <f>F341/$F$499</f>
        <v>0.0009462870801565617</v>
      </c>
      <c r="H341" s="19">
        <f>$B$509*G341</f>
        <v>88552.33792456596</v>
      </c>
      <c r="I341" s="20">
        <f>D341/E341</f>
        <v>15.074451017964071</v>
      </c>
      <c r="J341" s="20">
        <f>(I341-10)*C341</f>
        <v>5206.386744431137</v>
      </c>
      <c r="K341" s="20">
        <f>IF(J341&gt;0,J341,0)</f>
        <v>5206.386744431137</v>
      </c>
      <c r="L341" s="20">
        <f>K341/$K$499</f>
        <v>0.0013832648607477245</v>
      </c>
      <c r="M341" s="21">
        <f>$F$509*L341</f>
        <v>25609.617000074082</v>
      </c>
      <c r="N341" s="21">
        <f t="shared" si="5"/>
        <v>114161.95492464004</v>
      </c>
      <c r="O341" s="21">
        <v>119382.66</v>
      </c>
      <c r="AD341" s="38" t="e">
        <f>#REF!-O341</f>
        <v>#REF!</v>
      </c>
      <c r="AE341" s="68" t="e">
        <f>AD341/#REF!</f>
        <v>#REF!</v>
      </c>
      <c r="AF341" s="69">
        <v>250052.27840545174</v>
      </c>
      <c r="AG341" s="70" t="e">
        <f>#REF!-AF341</f>
        <v>#REF!</v>
      </c>
      <c r="AH341" s="68" t="e">
        <f>AG341/#REF!</f>
        <v>#REF!</v>
      </c>
      <c r="AI341" s="38" t="e">
        <f>#REF!-#REF!</f>
        <v>#REF!</v>
      </c>
      <c r="AJ341" s="68" t="e">
        <f>AI341/#REF!</f>
        <v>#REF!</v>
      </c>
      <c r="AK341" s="38" t="e">
        <f>#REF!-#REF!</f>
        <v>#REF!</v>
      </c>
      <c r="AL341" s="76" t="e">
        <f>AK341/#REF!</f>
        <v>#REF!</v>
      </c>
    </row>
    <row r="342" spans="1:38" s="39" customFormat="1" ht="12.75">
      <c r="A342" s="15" t="s">
        <v>893</v>
      </c>
      <c r="B342" s="15" t="s">
        <v>894</v>
      </c>
      <c r="C342" s="32">
        <v>829</v>
      </c>
      <c r="D342" s="44">
        <v>914055.18</v>
      </c>
      <c r="E342" s="34">
        <v>83800</v>
      </c>
      <c r="F342" s="17">
        <f>D342/E342*C342</f>
        <v>9042.383582577566</v>
      </c>
      <c r="G342" s="18">
        <f>F342/$F$499</f>
        <v>0.0005532443290992899</v>
      </c>
      <c r="H342" s="19">
        <f>$B$509*G342</f>
        <v>51771.898626307564</v>
      </c>
      <c r="I342" s="20">
        <f>D342/E342</f>
        <v>10.90757971360382</v>
      </c>
      <c r="J342" s="20">
        <f>(I342-10)*C342</f>
        <v>752.3835825775666</v>
      </c>
      <c r="K342" s="20">
        <f>IF(J342&gt;0,J342,0)</f>
        <v>752.3835825775666</v>
      </c>
      <c r="L342" s="20">
        <f>K342/$K$499</f>
        <v>0.00019989789899804039</v>
      </c>
      <c r="M342" s="21">
        <f>$F$509*L342</f>
        <v>3700.8882230204717</v>
      </c>
      <c r="N342" s="21">
        <f t="shared" si="5"/>
        <v>55472.78684932803</v>
      </c>
      <c r="O342" s="21">
        <v>78902.38</v>
      </c>
      <c r="AD342" s="38" t="e">
        <f>#REF!-O342</f>
        <v>#REF!</v>
      </c>
      <c r="AE342" s="68" t="e">
        <f>AD342/#REF!</f>
        <v>#REF!</v>
      </c>
      <c r="AF342" s="69">
        <v>1145961.4389357928</v>
      </c>
      <c r="AG342" s="70" t="e">
        <f>#REF!-AF342</f>
        <v>#REF!</v>
      </c>
      <c r="AH342" s="68" t="e">
        <f>AG342/#REF!</f>
        <v>#REF!</v>
      </c>
      <c r="AI342" s="38" t="e">
        <f>#REF!-#REF!</f>
        <v>#REF!</v>
      </c>
      <c r="AJ342" s="68" t="e">
        <f>AI342/#REF!</f>
        <v>#REF!</v>
      </c>
      <c r="AK342" s="38" t="e">
        <f>#REF!-#REF!</f>
        <v>#REF!</v>
      </c>
      <c r="AL342" s="76" t="e">
        <f>AK342/#REF!</f>
        <v>#REF!</v>
      </c>
    </row>
    <row r="343" spans="1:38" s="39" customFormat="1" ht="12.75">
      <c r="A343" s="15" t="s">
        <v>306</v>
      </c>
      <c r="B343" s="15" t="s">
        <v>307</v>
      </c>
      <c r="C343" s="32">
        <v>1360</v>
      </c>
      <c r="D343" s="44">
        <v>1365680.29</v>
      </c>
      <c r="E343" s="40">
        <v>164500</v>
      </c>
      <c r="F343" s="17">
        <f>D343/E343*C343</f>
        <v>11290.730665045592</v>
      </c>
      <c r="G343" s="18">
        <f>F343/$F$499</f>
        <v>0.0006908059865829458</v>
      </c>
      <c r="H343" s="19">
        <f>$B$509*G343</f>
        <v>64644.74306685589</v>
      </c>
      <c r="I343" s="20">
        <f>D343/E343</f>
        <v>8.302007841945288</v>
      </c>
      <c r="J343" s="20">
        <f>(I343-10)*C343</f>
        <v>-2309.269334954408</v>
      </c>
      <c r="K343" s="20">
        <f>IF(J343&gt;0,J343,0)</f>
        <v>0</v>
      </c>
      <c r="L343" s="20">
        <f>K343/$K$499</f>
        <v>0</v>
      </c>
      <c r="M343" s="21">
        <f>$F$509*L343</f>
        <v>0</v>
      </c>
      <c r="N343" s="21">
        <f t="shared" si="5"/>
        <v>64644.74306685589</v>
      </c>
      <c r="O343" s="21">
        <v>66223.17</v>
      </c>
      <c r="AD343" s="38" t="e">
        <f>#REF!-O343</f>
        <v>#REF!</v>
      </c>
      <c r="AE343" s="68" t="e">
        <f>AD343/#REF!</f>
        <v>#REF!</v>
      </c>
      <c r="AF343" s="69">
        <v>1576608.997745793</v>
      </c>
      <c r="AG343" s="70" t="e">
        <f>#REF!-AF343</f>
        <v>#REF!</v>
      </c>
      <c r="AH343" s="68" t="e">
        <f>AG343/#REF!</f>
        <v>#REF!</v>
      </c>
      <c r="AI343" s="38" t="e">
        <f>#REF!-#REF!</f>
        <v>#REF!</v>
      </c>
      <c r="AJ343" s="68" t="e">
        <f>AI343/#REF!</f>
        <v>#REF!</v>
      </c>
      <c r="AK343" s="38" t="e">
        <f>#REF!-#REF!</f>
        <v>#REF!</v>
      </c>
      <c r="AL343" s="76" t="e">
        <f>AK343/#REF!</f>
        <v>#REF!</v>
      </c>
    </row>
    <row r="344" spans="1:38" s="39" customFormat="1" ht="12.75">
      <c r="A344" s="15" t="s">
        <v>653</v>
      </c>
      <c r="B344" s="15" t="s">
        <v>654</v>
      </c>
      <c r="C344" s="32">
        <v>597</v>
      </c>
      <c r="D344" s="44">
        <v>96871.5</v>
      </c>
      <c r="E344" s="34">
        <v>8550</v>
      </c>
      <c r="F344" s="17">
        <f>D344/E344*C344</f>
        <v>6764.01</v>
      </c>
      <c r="G344" s="18">
        <f>F344/$F$499</f>
        <v>0.000413845546397864</v>
      </c>
      <c r="H344" s="19">
        <f>$B$509*G344</f>
        <v>38727.1383512254</v>
      </c>
      <c r="I344" s="20">
        <f>D344/E344</f>
        <v>11.33</v>
      </c>
      <c r="J344" s="20">
        <f>(I344-10)*C344</f>
        <v>794.01</v>
      </c>
      <c r="K344" s="20">
        <f>IF(J344&gt;0,J344,0)</f>
        <v>794.01</v>
      </c>
      <c r="L344" s="20">
        <f>K344/$K$499</f>
        <v>0.00021095746167091675</v>
      </c>
      <c r="M344" s="21">
        <f>$F$509*L344</f>
        <v>3905.6437779960957</v>
      </c>
      <c r="N344" s="21">
        <f t="shared" si="5"/>
        <v>42632.7821292215</v>
      </c>
      <c r="O344" s="21">
        <v>46990.25</v>
      </c>
      <c r="AD344" s="38" t="e">
        <f>#REF!-O344</f>
        <v>#REF!</v>
      </c>
      <c r="AE344" s="68" t="e">
        <f>AD344/#REF!</f>
        <v>#REF!</v>
      </c>
      <c r="AF344" s="69">
        <v>267732.6219099791</v>
      </c>
      <c r="AG344" s="70" t="e">
        <f>#REF!-AF344</f>
        <v>#REF!</v>
      </c>
      <c r="AH344" s="68" t="e">
        <f>AG344/#REF!</f>
        <v>#REF!</v>
      </c>
      <c r="AI344" s="38" t="e">
        <f>#REF!-#REF!</f>
        <v>#REF!</v>
      </c>
      <c r="AJ344" s="68" t="e">
        <f>AI344/#REF!</f>
        <v>#REF!</v>
      </c>
      <c r="AK344" s="38" t="e">
        <f>#REF!-#REF!</f>
        <v>#REF!</v>
      </c>
      <c r="AL344" s="76" t="e">
        <f>AK344/#REF!</f>
        <v>#REF!</v>
      </c>
    </row>
    <row r="345" spans="1:38" s="39" customFormat="1" ht="12.75">
      <c r="A345" s="15" t="s">
        <v>126</v>
      </c>
      <c r="B345" s="15" t="s">
        <v>127</v>
      </c>
      <c r="C345" s="32">
        <v>419</v>
      </c>
      <c r="D345" s="44">
        <v>303236</v>
      </c>
      <c r="E345" s="34">
        <v>20900</v>
      </c>
      <c r="F345" s="17">
        <f>D345/E345*C345</f>
        <v>6079.228899521531</v>
      </c>
      <c r="G345" s="18">
        <f>F345/$F$499</f>
        <v>0.00037194826820187633</v>
      </c>
      <c r="H345" s="19">
        <f>$B$509*G345</f>
        <v>34806.44449971808</v>
      </c>
      <c r="I345" s="20">
        <f>D345/E345</f>
        <v>14.5088995215311</v>
      </c>
      <c r="J345" s="20">
        <f>(I345-10)*C345</f>
        <v>1889.228899521531</v>
      </c>
      <c r="K345" s="20">
        <f>IF(J345&gt;0,J345,0)</f>
        <v>1889.228899521531</v>
      </c>
      <c r="L345" s="20">
        <f>K345/$K$499</f>
        <v>0.0005019419568499158</v>
      </c>
      <c r="M345" s="21">
        <f>$F$509*L345</f>
        <v>9292.899455456076</v>
      </c>
      <c r="N345" s="21">
        <f t="shared" si="5"/>
        <v>44099.34395517416</v>
      </c>
      <c r="O345" s="21">
        <v>60324.48</v>
      </c>
      <c r="AD345" s="38" t="e">
        <f>#REF!-O345</f>
        <v>#REF!</v>
      </c>
      <c r="AE345" s="68" t="e">
        <f>AD345/#REF!</f>
        <v>#REF!</v>
      </c>
      <c r="AF345" s="69">
        <v>42514.06231720929</v>
      </c>
      <c r="AG345" s="70" t="e">
        <f>#REF!-AF345</f>
        <v>#REF!</v>
      </c>
      <c r="AH345" s="68" t="e">
        <f>AG345/#REF!</f>
        <v>#REF!</v>
      </c>
      <c r="AI345" s="38" t="e">
        <f>#REF!-#REF!</f>
        <v>#REF!</v>
      </c>
      <c r="AJ345" s="68" t="e">
        <f>AI345/#REF!</f>
        <v>#REF!</v>
      </c>
      <c r="AK345" s="38" t="e">
        <f>#REF!-#REF!</f>
        <v>#REF!</v>
      </c>
      <c r="AL345" s="76" t="e">
        <f>AK345/#REF!</f>
        <v>#REF!</v>
      </c>
    </row>
    <row r="346" spans="1:38" s="39" customFormat="1" ht="12.75">
      <c r="A346" s="15" t="s">
        <v>895</v>
      </c>
      <c r="B346" s="15" t="s">
        <v>896</v>
      </c>
      <c r="C346" s="32">
        <v>874</v>
      </c>
      <c r="D346" s="44">
        <v>785344.11</v>
      </c>
      <c r="E346" s="34">
        <v>91050</v>
      </c>
      <c r="F346" s="17">
        <f>D346/E346*C346</f>
        <v>7538.613422734762</v>
      </c>
      <c r="G346" s="18">
        <f>F346/$F$499</f>
        <v>0.0004612384652024375</v>
      </c>
      <c r="H346" s="19">
        <f>$B$509*G346</f>
        <v>43162.10724091981</v>
      </c>
      <c r="I346" s="20">
        <f>D346/E346</f>
        <v>8.625415815485997</v>
      </c>
      <c r="J346" s="20">
        <f>(I346-10)*C346</f>
        <v>-1201.3865772652384</v>
      </c>
      <c r="K346" s="20">
        <f>IF(J346&gt;0,J346,0)</f>
        <v>0</v>
      </c>
      <c r="L346" s="20">
        <f>K346/$K$499</f>
        <v>0</v>
      </c>
      <c r="M346" s="21">
        <f>$F$509*L346</f>
        <v>0</v>
      </c>
      <c r="N346" s="21">
        <f t="shared" si="5"/>
        <v>43162.10724091981</v>
      </c>
      <c r="O346" s="21">
        <v>63211.01</v>
      </c>
      <c r="AD346" s="38" t="e">
        <f>#REF!-O346</f>
        <v>#REF!</v>
      </c>
      <c r="AE346" s="68" t="e">
        <f>AD346/#REF!</f>
        <v>#REF!</v>
      </c>
      <c r="AF346" s="69">
        <v>132635.93847748608</v>
      </c>
      <c r="AG346" s="70" t="e">
        <f>#REF!-AF346</f>
        <v>#REF!</v>
      </c>
      <c r="AH346" s="68" t="e">
        <f>AG346/#REF!</f>
        <v>#REF!</v>
      </c>
      <c r="AI346" s="38" t="e">
        <f>#REF!-#REF!</f>
        <v>#REF!</v>
      </c>
      <c r="AJ346" s="68" t="e">
        <f>AI346/#REF!</f>
        <v>#REF!</v>
      </c>
      <c r="AK346" s="38" t="e">
        <f>#REF!-#REF!</f>
        <v>#REF!</v>
      </c>
      <c r="AL346" s="76" t="e">
        <f>AK346/#REF!</f>
        <v>#REF!</v>
      </c>
    </row>
    <row r="347" spans="1:38" s="39" customFormat="1" ht="12.75">
      <c r="A347" s="15" t="s">
        <v>512</v>
      </c>
      <c r="B347" s="15" t="s">
        <v>513</v>
      </c>
      <c r="C347" s="32">
        <v>1527</v>
      </c>
      <c r="D347" s="44">
        <v>1432848.66</v>
      </c>
      <c r="E347" s="34">
        <v>130750</v>
      </c>
      <c r="F347" s="17">
        <f>D347/E347*C347</f>
        <v>16733.918958470364</v>
      </c>
      <c r="G347" s="18">
        <f>F347/$F$499</f>
        <v>0.0010238390887573707</v>
      </c>
      <c r="H347" s="19">
        <f>$B$509*G347</f>
        <v>95809.55596796509</v>
      </c>
      <c r="I347" s="20">
        <f>D347/E347</f>
        <v>10.958689560229445</v>
      </c>
      <c r="J347" s="20">
        <f>(I347-10)*C347</f>
        <v>1463.9189584703622</v>
      </c>
      <c r="K347" s="20">
        <f>IF(J347&gt;0,J347,0)</f>
        <v>1463.9189584703622</v>
      </c>
      <c r="L347" s="20">
        <f>K347/$K$499</f>
        <v>0.000388942995139658</v>
      </c>
      <c r="M347" s="21">
        <f>$F$509*L347</f>
        <v>7200.8488200908</v>
      </c>
      <c r="N347" s="21">
        <f t="shared" si="5"/>
        <v>103010.4047880559</v>
      </c>
      <c r="O347" s="21">
        <v>139659.4</v>
      </c>
      <c r="AD347" s="38" t="e">
        <f>#REF!-O347</f>
        <v>#REF!</v>
      </c>
      <c r="AE347" s="68" t="e">
        <f>AD347/#REF!</f>
        <v>#REF!</v>
      </c>
      <c r="AF347" s="69">
        <v>100425.86448535295</v>
      </c>
      <c r="AG347" s="70" t="e">
        <f>#REF!-AF347</f>
        <v>#REF!</v>
      </c>
      <c r="AH347" s="68" t="e">
        <f>AG347/#REF!</f>
        <v>#REF!</v>
      </c>
      <c r="AI347" s="38" t="e">
        <f>#REF!-#REF!</f>
        <v>#REF!</v>
      </c>
      <c r="AJ347" s="68" t="e">
        <f>AI347/#REF!</f>
        <v>#REF!</v>
      </c>
      <c r="AK347" s="38" t="e">
        <f>#REF!-#REF!</f>
        <v>#REF!</v>
      </c>
      <c r="AL347" s="76" t="e">
        <f>AK347/#REF!</f>
        <v>#REF!</v>
      </c>
    </row>
    <row r="348" spans="1:38" s="39" customFormat="1" ht="12.75">
      <c r="A348" s="15" t="s">
        <v>244</v>
      </c>
      <c r="B348" s="15" t="s">
        <v>245</v>
      </c>
      <c r="C348" s="32">
        <v>1015</v>
      </c>
      <c r="D348" s="44">
        <v>918718.6</v>
      </c>
      <c r="E348" s="34">
        <v>76250</v>
      </c>
      <c r="F348" s="17">
        <f>D348/E348*C348</f>
        <v>12229.500052459016</v>
      </c>
      <c r="G348" s="18">
        <f>F348/$F$499</f>
        <v>0.000748243147390765</v>
      </c>
      <c r="H348" s="19">
        <f>$B$509*G348</f>
        <v>70019.63931128113</v>
      </c>
      <c r="I348" s="20">
        <f>D348/E348</f>
        <v>12.048768524590164</v>
      </c>
      <c r="J348" s="20">
        <f>(I348-10)*C348</f>
        <v>2079.5000524590164</v>
      </c>
      <c r="K348" s="20">
        <f>IF(J348&gt;0,J348,0)</f>
        <v>2079.5000524590164</v>
      </c>
      <c r="L348" s="20">
        <f>K348/$K$499</f>
        <v>0.0005524943673395705</v>
      </c>
      <c r="M348" s="21">
        <f>$F$509*L348</f>
        <v>10228.821351405035</v>
      </c>
      <c r="N348" s="21">
        <f t="shared" si="5"/>
        <v>80248.46066268616</v>
      </c>
      <c r="O348" s="21">
        <v>128460.7</v>
      </c>
      <c r="AD348" s="38" t="e">
        <f>#REF!-O348</f>
        <v>#REF!</v>
      </c>
      <c r="AE348" s="68" t="e">
        <f>AD348/#REF!</f>
        <v>#REF!</v>
      </c>
      <c r="AF348" s="69">
        <v>3609.3125894175228</v>
      </c>
      <c r="AG348" s="70" t="e">
        <f>#REF!-AF348</f>
        <v>#REF!</v>
      </c>
      <c r="AH348" s="68" t="e">
        <f>AG348/#REF!</f>
        <v>#REF!</v>
      </c>
      <c r="AI348" s="38" t="e">
        <f>#REF!-#REF!</f>
        <v>#REF!</v>
      </c>
      <c r="AJ348" s="68" t="e">
        <f>AI348/#REF!</f>
        <v>#REF!</v>
      </c>
      <c r="AK348" s="38" t="e">
        <f>#REF!-#REF!</f>
        <v>#REF!</v>
      </c>
      <c r="AL348" s="76" t="e">
        <f>AK348/#REF!</f>
        <v>#REF!</v>
      </c>
    </row>
    <row r="349" spans="1:38" s="39" customFormat="1" ht="12.75">
      <c r="A349" s="15" t="s">
        <v>703</v>
      </c>
      <c r="B349" s="15" t="s">
        <v>704</v>
      </c>
      <c r="C349" s="32">
        <v>2213</v>
      </c>
      <c r="D349" s="44">
        <v>4521984.29</v>
      </c>
      <c r="E349" s="34">
        <v>622900</v>
      </c>
      <c r="F349" s="17">
        <f>D349/E349*C349</f>
        <v>16065.421791250603</v>
      </c>
      <c r="G349" s="18">
        <f>F349/$F$499</f>
        <v>0.0009829381179673384</v>
      </c>
      <c r="H349" s="19">
        <f>$B$509*G349</f>
        <v>91982.09529266716</v>
      </c>
      <c r="I349" s="20">
        <f>D349/E349</f>
        <v>7.2595670091507465</v>
      </c>
      <c r="J349" s="20">
        <f>(I349-10)*C349</f>
        <v>-6064.578208749398</v>
      </c>
      <c r="K349" s="20">
        <f>IF(J349&gt;0,J349,0)</f>
        <v>0</v>
      </c>
      <c r="L349" s="20">
        <f>K349/$K$499</f>
        <v>0</v>
      </c>
      <c r="M349" s="21">
        <f>$F$509*L349</f>
        <v>0</v>
      </c>
      <c r="N349" s="21">
        <f t="shared" si="5"/>
        <v>91982.09529266716</v>
      </c>
      <c r="O349" s="21">
        <v>102004.74</v>
      </c>
      <c r="AD349" s="38" t="e">
        <f>#REF!-O349</f>
        <v>#REF!</v>
      </c>
      <c r="AE349" s="68" t="e">
        <f>AD349/#REF!</f>
        <v>#REF!</v>
      </c>
      <c r="AF349" s="69">
        <v>51693.57911109807</v>
      </c>
      <c r="AG349" s="70" t="e">
        <f>#REF!-AF349</f>
        <v>#REF!</v>
      </c>
      <c r="AH349" s="68" t="e">
        <f>AG349/#REF!</f>
        <v>#REF!</v>
      </c>
      <c r="AI349" s="38" t="e">
        <f>#REF!-#REF!</f>
        <v>#REF!</v>
      </c>
      <c r="AJ349" s="68" t="e">
        <f>AI349/#REF!</f>
        <v>#REF!</v>
      </c>
      <c r="AK349" s="38" t="e">
        <f>#REF!-#REF!</f>
        <v>#REF!</v>
      </c>
      <c r="AL349" s="76" t="e">
        <f>AK349/#REF!</f>
        <v>#REF!</v>
      </c>
    </row>
    <row r="350" spans="1:38" s="39" customFormat="1" ht="12.75">
      <c r="A350" s="15" t="s">
        <v>759</v>
      </c>
      <c r="B350" s="15" t="s">
        <v>760</v>
      </c>
      <c r="C350" s="32">
        <v>4247</v>
      </c>
      <c r="D350" s="44">
        <v>3300259.62</v>
      </c>
      <c r="E350" s="34">
        <v>243150</v>
      </c>
      <c r="F350" s="17">
        <f>D350/E350*C350</f>
        <v>57644.26323726095</v>
      </c>
      <c r="G350" s="18">
        <f>F350/$F$499</f>
        <v>0.0035268755688011347</v>
      </c>
      <c r="H350" s="19">
        <f>$B$509*G350</f>
        <v>330040.5170222784</v>
      </c>
      <c r="I350" s="20">
        <f>D350/E350</f>
        <v>13.572936952498457</v>
      </c>
      <c r="J350" s="20">
        <f>(I350-10)*C350</f>
        <v>15174.263237260948</v>
      </c>
      <c r="K350" s="20">
        <f>IF(J350&gt;0,J350,0)</f>
        <v>15174.263237260948</v>
      </c>
      <c r="L350" s="20">
        <f>K350/$K$499</f>
        <v>0.0040315916112629285</v>
      </c>
      <c r="M350" s="21">
        <f>$F$509*L350</f>
        <v>74640.45389640321</v>
      </c>
      <c r="N350" s="21">
        <f t="shared" si="5"/>
        <v>404680.9709186816</v>
      </c>
      <c r="O350" s="21">
        <v>566199.88</v>
      </c>
      <c r="AD350" s="38" t="e">
        <f>#REF!-O350</f>
        <v>#REF!</v>
      </c>
      <c r="AE350" s="68" t="e">
        <f>AD350/#REF!</f>
        <v>#REF!</v>
      </c>
      <c r="AF350" s="69">
        <v>87861.44380510462</v>
      </c>
      <c r="AG350" s="70" t="e">
        <f>#REF!-AF350</f>
        <v>#REF!</v>
      </c>
      <c r="AH350" s="68" t="e">
        <f>AG350/#REF!</f>
        <v>#REF!</v>
      </c>
      <c r="AI350" s="38" t="e">
        <f>#REF!-#REF!</f>
        <v>#REF!</v>
      </c>
      <c r="AJ350" s="68" t="e">
        <f>AI350/#REF!</f>
        <v>#REF!</v>
      </c>
      <c r="AK350" s="38" t="e">
        <f>#REF!-#REF!</f>
        <v>#REF!</v>
      </c>
      <c r="AL350" s="76" t="e">
        <f>AK350/#REF!</f>
        <v>#REF!</v>
      </c>
    </row>
    <row r="351" spans="1:38" s="39" customFormat="1" ht="12.75">
      <c r="A351" s="15" t="s">
        <v>364</v>
      </c>
      <c r="B351" s="15" t="s">
        <v>365</v>
      </c>
      <c r="C351" s="32">
        <v>2642</v>
      </c>
      <c r="D351" s="44">
        <v>1686481.66</v>
      </c>
      <c r="E351" s="34">
        <v>182700</v>
      </c>
      <c r="F351" s="17">
        <f>D351/E351*C351</f>
        <v>24387.98328253968</v>
      </c>
      <c r="G351" s="18">
        <f>F351/$F$499</f>
        <v>0.0014921412397534313</v>
      </c>
      <c r="H351" s="19">
        <f>$B$509*G351</f>
        <v>139632.67391536775</v>
      </c>
      <c r="I351" s="20">
        <f>D351/E351</f>
        <v>9.230879365079364</v>
      </c>
      <c r="J351" s="20">
        <f>(I351-10)*C351</f>
        <v>-2032.0167174603205</v>
      </c>
      <c r="K351" s="20">
        <f>IF(J351&gt;0,J351,0)</f>
        <v>0</v>
      </c>
      <c r="L351" s="20">
        <f>K351/$K$499</f>
        <v>0</v>
      </c>
      <c r="M351" s="21">
        <f>$F$509*L351</f>
        <v>0</v>
      </c>
      <c r="N351" s="21">
        <f t="shared" si="5"/>
        <v>139632.67391536775</v>
      </c>
      <c r="O351" s="21">
        <v>156566.39</v>
      </c>
      <c r="AD351" s="38" t="e">
        <f>#REF!-O351</f>
        <v>#REF!</v>
      </c>
      <c r="AE351" s="68" t="e">
        <f>AD351/#REF!</f>
        <v>#REF!</v>
      </c>
      <c r="AF351" s="69">
        <v>82677.31294562905</v>
      </c>
      <c r="AG351" s="70" t="e">
        <f>#REF!-AF351</f>
        <v>#REF!</v>
      </c>
      <c r="AH351" s="68" t="e">
        <f>AG351/#REF!</f>
        <v>#REF!</v>
      </c>
      <c r="AI351" s="38" t="e">
        <f>#REF!-#REF!</f>
        <v>#REF!</v>
      </c>
      <c r="AJ351" s="68" t="e">
        <f>AI351/#REF!</f>
        <v>#REF!</v>
      </c>
      <c r="AK351" s="38" t="e">
        <f>#REF!-#REF!</f>
        <v>#REF!</v>
      </c>
      <c r="AL351" s="76" t="e">
        <f>AK351/#REF!</f>
        <v>#REF!</v>
      </c>
    </row>
    <row r="352" spans="1:38" s="39" customFormat="1" ht="12.75">
      <c r="A352" s="15" t="s">
        <v>919</v>
      </c>
      <c r="B352" s="25" t="s">
        <v>1006</v>
      </c>
      <c r="C352" s="32">
        <v>633</v>
      </c>
      <c r="D352" s="44">
        <v>18694.5</v>
      </c>
      <c r="E352" s="34">
        <v>1650</v>
      </c>
      <c r="F352" s="17">
        <f>D352/E352*C352</f>
        <v>7171.89</v>
      </c>
      <c r="G352" s="18">
        <f>F352/$F$499</f>
        <v>0.0004388010567334136</v>
      </c>
      <c r="H352" s="19">
        <f>$B$509*G352</f>
        <v>41062.44317642493</v>
      </c>
      <c r="I352" s="20">
        <f>D352/E352</f>
        <v>11.33</v>
      </c>
      <c r="J352" s="20">
        <f>(I352-10)*C352</f>
        <v>841.8900000000001</v>
      </c>
      <c r="K352" s="20">
        <f>IF(J352&gt;0,J352,0)</f>
        <v>841.8900000000001</v>
      </c>
      <c r="L352" s="20">
        <f>K352/$K$499</f>
        <v>0.0002236785146359972</v>
      </c>
      <c r="M352" s="21">
        <f>$F$509*L352</f>
        <v>4141.159985714454</v>
      </c>
      <c r="N352" s="21">
        <f t="shared" si="5"/>
        <v>45203.603162139385</v>
      </c>
      <c r="O352" s="21">
        <v>52745.72</v>
      </c>
      <c r="AD352" s="38" t="e">
        <f>#REF!-O352</f>
        <v>#REF!</v>
      </c>
      <c r="AE352" s="68" t="e">
        <f>AD352/#REF!</f>
        <v>#REF!</v>
      </c>
      <c r="AF352" s="69">
        <v>302310.70509490726</v>
      </c>
      <c r="AG352" s="70" t="e">
        <f>#REF!-AF352</f>
        <v>#REF!</v>
      </c>
      <c r="AH352" s="68" t="e">
        <f>AG352/#REF!</f>
        <v>#REF!</v>
      </c>
      <c r="AI352" s="38" t="e">
        <f>#REF!-#REF!</f>
        <v>#REF!</v>
      </c>
      <c r="AJ352" s="68" t="e">
        <f>AI352/#REF!</f>
        <v>#REF!</v>
      </c>
      <c r="AK352" s="38" t="e">
        <f>#REF!-#REF!</f>
        <v>#REF!</v>
      </c>
      <c r="AL352" s="76" t="e">
        <f>AK352/#REF!</f>
        <v>#REF!</v>
      </c>
    </row>
    <row r="353" spans="1:38" s="39" customFormat="1" ht="12.75">
      <c r="A353" s="15" t="s">
        <v>761</v>
      </c>
      <c r="B353" s="15" t="s">
        <v>762</v>
      </c>
      <c r="C353" s="32">
        <v>74</v>
      </c>
      <c r="D353" s="44">
        <v>679793.35</v>
      </c>
      <c r="E353" s="34">
        <v>70800</v>
      </c>
      <c r="F353" s="17">
        <f>D353/E353*C353</f>
        <v>710.5184731638418</v>
      </c>
      <c r="G353" s="18">
        <f>F353/$F$499</f>
        <v>4.3471979750512814E-05</v>
      </c>
      <c r="H353" s="19">
        <f>$B$509*G353</f>
        <v>4068.0524143692182</v>
      </c>
      <c r="I353" s="20">
        <f>D353/E353</f>
        <v>9.601600988700564</v>
      </c>
      <c r="J353" s="20">
        <f>(I353-10)*C353</f>
        <v>-29.48152683615823</v>
      </c>
      <c r="K353" s="20">
        <f>IF(J353&gt;0,J353,0)</f>
        <v>0</v>
      </c>
      <c r="L353" s="20">
        <f>K353/$K$499</f>
        <v>0</v>
      </c>
      <c r="M353" s="21">
        <f>$F$509*L353</f>
        <v>0</v>
      </c>
      <c r="N353" s="21">
        <f t="shared" si="5"/>
        <v>4068.0524143692182</v>
      </c>
      <c r="O353" s="21">
        <v>4900.26</v>
      </c>
      <c r="AD353" s="38" t="e">
        <f>#REF!-O353</f>
        <v>#REF!</v>
      </c>
      <c r="AE353" s="68" t="e">
        <f>AD353/#REF!</f>
        <v>#REF!</v>
      </c>
      <c r="AF353" s="69">
        <v>12543.787129502925</v>
      </c>
      <c r="AG353" s="70" t="e">
        <f>#REF!-AF353</f>
        <v>#REF!</v>
      </c>
      <c r="AH353" s="68" t="e">
        <f>AG353/#REF!</f>
        <v>#REF!</v>
      </c>
      <c r="AI353" s="38" t="e">
        <f>#REF!-#REF!</f>
        <v>#REF!</v>
      </c>
      <c r="AJ353" s="68" t="e">
        <f>AI353/#REF!</f>
        <v>#REF!</v>
      </c>
      <c r="AK353" s="38" t="e">
        <f>#REF!-#REF!</f>
        <v>#REF!</v>
      </c>
      <c r="AL353" s="76" t="e">
        <f>AK353/#REF!</f>
        <v>#REF!</v>
      </c>
    </row>
    <row r="354" spans="1:38" s="39" customFormat="1" ht="12.75">
      <c r="A354" s="15" t="s">
        <v>635</v>
      </c>
      <c r="B354" s="15" t="s">
        <v>636</v>
      </c>
      <c r="C354" s="32">
        <v>1319</v>
      </c>
      <c r="D354" s="44">
        <v>620577.74</v>
      </c>
      <c r="E354" s="34">
        <v>62400</v>
      </c>
      <c r="F354" s="17">
        <f>D354/E354*C354</f>
        <v>13117.660882371794</v>
      </c>
      <c r="G354" s="18">
        <f>F354/$F$499</f>
        <v>0.0008025839014618609</v>
      </c>
      <c r="H354" s="19">
        <f>$B$509*G354</f>
        <v>75104.77776290543</v>
      </c>
      <c r="I354" s="20">
        <f>D354/E354</f>
        <v>9.94515608974359</v>
      </c>
      <c r="J354" s="20">
        <f>(I354-10)*C354</f>
        <v>-72.33911762820567</v>
      </c>
      <c r="K354" s="20">
        <f>IF(J354&gt;0,J354,0)</f>
        <v>0</v>
      </c>
      <c r="L354" s="20">
        <f>K354/$K$499</f>
        <v>0</v>
      </c>
      <c r="M354" s="21">
        <f>$F$509*L354</f>
        <v>0</v>
      </c>
      <c r="N354" s="21">
        <f t="shared" si="5"/>
        <v>75104.77776290543</v>
      </c>
      <c r="O354" s="21">
        <v>100868.94</v>
      </c>
      <c r="AD354" s="38" t="e">
        <f>#REF!-O354</f>
        <v>#REF!</v>
      </c>
      <c r="AE354" s="68" t="e">
        <f>AD354/#REF!</f>
        <v>#REF!</v>
      </c>
      <c r="AF354" s="69">
        <v>47247.12892319808</v>
      </c>
      <c r="AG354" s="70" t="e">
        <f>#REF!-AF354</f>
        <v>#REF!</v>
      </c>
      <c r="AH354" s="68" t="e">
        <f>AG354/#REF!</f>
        <v>#REF!</v>
      </c>
      <c r="AI354" s="38" t="e">
        <f>#REF!-#REF!</f>
        <v>#REF!</v>
      </c>
      <c r="AJ354" s="68" t="e">
        <f>AI354/#REF!</f>
        <v>#REF!</v>
      </c>
      <c r="AK354" s="38" t="e">
        <f>#REF!-#REF!</f>
        <v>#REF!</v>
      </c>
      <c r="AL354" s="76" t="e">
        <f>AK354/#REF!</f>
        <v>#REF!</v>
      </c>
    </row>
    <row r="355" spans="1:38" s="39" customFormat="1" ht="12.75">
      <c r="A355" s="15" t="s">
        <v>22</v>
      </c>
      <c r="B355" s="15" t="s">
        <v>23</v>
      </c>
      <c r="C355" s="32">
        <v>5320</v>
      </c>
      <c r="D355" s="44">
        <v>8951716.33</v>
      </c>
      <c r="E355" s="34">
        <v>699550</v>
      </c>
      <c r="F355" s="17">
        <f>D355/E355*C355</f>
        <v>68076.80777013794</v>
      </c>
      <c r="G355" s="18">
        <f>F355/$F$499</f>
        <v>0.00416517475708272</v>
      </c>
      <c r="H355" s="19">
        <f>$B$509*G355</f>
        <v>389771.7408791396</v>
      </c>
      <c r="I355" s="20">
        <f>D355/E355</f>
        <v>12.796392437995854</v>
      </c>
      <c r="J355" s="20">
        <f>(I355-10)*C355</f>
        <v>14876.807770137942</v>
      </c>
      <c r="K355" s="20">
        <f>IF(J355&gt;0,J355,0)</f>
        <v>14876.807770137942</v>
      </c>
      <c r="L355" s="20">
        <f>K355/$K$499</f>
        <v>0.003952561812766177</v>
      </c>
      <c r="M355" s="21">
        <f>$F$509*L355</f>
        <v>73177.3046987862</v>
      </c>
      <c r="N355" s="21">
        <f t="shared" si="5"/>
        <v>462949.04557792575</v>
      </c>
      <c r="O355" s="21">
        <v>552064.91</v>
      </c>
      <c r="AD355" s="38" t="e">
        <f>#REF!-O355</f>
        <v>#REF!</v>
      </c>
      <c r="AE355" s="68" t="e">
        <f>AD355/#REF!</f>
        <v>#REF!</v>
      </c>
      <c r="AF355" s="69">
        <v>27026.391307762406</v>
      </c>
      <c r="AG355" s="70" t="e">
        <f>#REF!-AF355</f>
        <v>#REF!</v>
      </c>
      <c r="AH355" s="68" t="e">
        <f>AG355/#REF!</f>
        <v>#REF!</v>
      </c>
      <c r="AI355" s="38" t="e">
        <f>#REF!-#REF!</f>
        <v>#REF!</v>
      </c>
      <c r="AJ355" s="68" t="e">
        <f>AI355/#REF!</f>
        <v>#REF!</v>
      </c>
      <c r="AK355" s="38" t="e">
        <f>#REF!-#REF!</f>
        <v>#REF!</v>
      </c>
      <c r="AL355" s="76" t="e">
        <f>AK355/#REF!</f>
        <v>#REF!</v>
      </c>
    </row>
    <row r="356" spans="1:38" s="39" customFormat="1" ht="12.75">
      <c r="A356" s="15" t="s">
        <v>128</v>
      </c>
      <c r="B356" s="15" t="s">
        <v>129</v>
      </c>
      <c r="C356" s="32">
        <v>365</v>
      </c>
      <c r="D356" s="44">
        <v>745263.15</v>
      </c>
      <c r="E356" s="34">
        <v>60850</v>
      </c>
      <c r="F356" s="17">
        <f>D356/E356*C356</f>
        <v>4470.354145439605</v>
      </c>
      <c r="G356" s="18">
        <f>F356/$F$499</f>
        <v>0.00027351174139473623</v>
      </c>
      <c r="H356" s="19">
        <f>$B$509*G356</f>
        <v>25594.87988181768</v>
      </c>
      <c r="I356" s="20">
        <f>D356/E356</f>
        <v>12.247545603944126</v>
      </c>
      <c r="J356" s="20">
        <f>(I356-10)*C356</f>
        <v>820.3541454396058</v>
      </c>
      <c r="K356" s="20">
        <f>IF(J356&gt;0,J356,0)</f>
        <v>820.3541454396058</v>
      </c>
      <c r="L356" s="20">
        <f>K356/$K$499</f>
        <v>0.00021795673630452175</v>
      </c>
      <c r="M356" s="21">
        <f>$F$509*L356</f>
        <v>4035.227596490599</v>
      </c>
      <c r="N356" s="21">
        <f t="shared" si="5"/>
        <v>29630.10747830828</v>
      </c>
      <c r="O356" s="21">
        <v>41179.51</v>
      </c>
      <c r="AD356" s="38" t="e">
        <f>#REF!-O356</f>
        <v>#REF!</v>
      </c>
      <c r="AE356" s="68" t="e">
        <f>AD356/#REF!</f>
        <v>#REF!</v>
      </c>
      <c r="AF356" s="69">
        <v>46911.732407228286</v>
      </c>
      <c r="AG356" s="70" t="e">
        <f>#REF!-AF356</f>
        <v>#REF!</v>
      </c>
      <c r="AH356" s="68" t="e">
        <f>AG356/#REF!</f>
        <v>#REF!</v>
      </c>
      <c r="AI356" s="38" t="e">
        <f>#REF!-#REF!</f>
        <v>#REF!</v>
      </c>
      <c r="AJ356" s="68" t="e">
        <f>AI356/#REF!</f>
        <v>#REF!</v>
      </c>
      <c r="AK356" s="38" t="e">
        <f>#REF!-#REF!</f>
        <v>#REF!</v>
      </c>
      <c r="AL356" s="76" t="e">
        <f>AK356/#REF!</f>
        <v>#REF!</v>
      </c>
    </row>
    <row r="357" spans="1:38" s="39" customFormat="1" ht="12.75">
      <c r="A357" s="15" t="s">
        <v>514</v>
      </c>
      <c r="B357" s="15" t="s">
        <v>515</v>
      </c>
      <c r="C357" s="32">
        <v>1487</v>
      </c>
      <c r="D357" s="44">
        <v>1340164.13</v>
      </c>
      <c r="E357" s="34">
        <v>137700</v>
      </c>
      <c r="F357" s="17">
        <f>D357/E357*C357</f>
        <v>14472.215405301378</v>
      </c>
      <c r="G357" s="18">
        <f>F357/$F$499</f>
        <v>0.000885460236160877</v>
      </c>
      <c r="H357" s="19">
        <f>$B$509*G357</f>
        <v>82860.23945113063</v>
      </c>
      <c r="I357" s="20">
        <f>D357/E357</f>
        <v>9.73249186637618</v>
      </c>
      <c r="J357" s="20">
        <f>(I357-10)*C357</f>
        <v>-397.78459469862145</v>
      </c>
      <c r="K357" s="20">
        <f>IF(J357&gt;0,J357,0)</f>
        <v>0</v>
      </c>
      <c r="L357" s="20">
        <f>K357/$K$499</f>
        <v>0</v>
      </c>
      <c r="M357" s="21">
        <f>$F$509*L357</f>
        <v>0</v>
      </c>
      <c r="N357" s="21">
        <f t="shared" si="5"/>
        <v>82860.23945113063</v>
      </c>
      <c r="O357" s="21">
        <v>93388.69</v>
      </c>
      <c r="AD357" s="38" t="e">
        <f>#REF!-O357</f>
        <v>#REF!</v>
      </c>
      <c r="AE357" s="68" t="e">
        <f>AD357/#REF!</f>
        <v>#REF!</v>
      </c>
      <c r="AF357" s="69"/>
      <c r="AG357" s="70" t="e">
        <f>#REF!-AF357</f>
        <v>#REF!</v>
      </c>
      <c r="AH357" s="68" t="e">
        <f>AG357/#REF!</f>
        <v>#REF!</v>
      </c>
      <c r="AI357" s="38" t="e">
        <f>#REF!-#REF!</f>
        <v>#REF!</v>
      </c>
      <c r="AJ357" s="68"/>
      <c r="AK357" s="38" t="e">
        <f>#REF!-#REF!</f>
        <v>#REF!</v>
      </c>
      <c r="AL357" s="76" t="e">
        <f>AK357/#REF!</f>
        <v>#REF!</v>
      </c>
    </row>
    <row r="358" spans="1:38" s="39" customFormat="1" ht="12.75">
      <c r="A358" s="15" t="s">
        <v>198</v>
      </c>
      <c r="B358" s="15" t="s">
        <v>199</v>
      </c>
      <c r="C358" s="32">
        <v>63032</v>
      </c>
      <c r="D358" s="44">
        <v>123985478</v>
      </c>
      <c r="E358" s="34">
        <v>8283450</v>
      </c>
      <c r="F358" s="17">
        <f>D358/E358*C358</f>
        <v>943453.8325572074</v>
      </c>
      <c r="G358" s="18">
        <f>F358/$F$499</f>
        <v>0.057723771377599445</v>
      </c>
      <c r="H358" s="19">
        <f>$B$509*G358</f>
        <v>5401716.895959175</v>
      </c>
      <c r="I358" s="20">
        <f>D358/E358</f>
        <v>14.967854939668857</v>
      </c>
      <c r="J358" s="20">
        <f>(I358-10)*C358</f>
        <v>313133.83255720744</v>
      </c>
      <c r="K358" s="20">
        <f>IF(J358&gt;0,J358,0)</f>
        <v>313133.83255720744</v>
      </c>
      <c r="L358" s="20">
        <f>K358/$K$499</f>
        <v>0.08319532308101202</v>
      </c>
      <c r="M358" s="21">
        <f>$F$509*L358</f>
        <v>1540269.2721843913</v>
      </c>
      <c r="N358" s="21">
        <f t="shared" si="5"/>
        <v>6941986.168143567</v>
      </c>
      <c r="O358" s="21">
        <v>7696522.35</v>
      </c>
      <c r="AD358" s="38" t="e">
        <f>#REF!-O358</f>
        <v>#REF!</v>
      </c>
      <c r="AE358" s="68" t="e">
        <f>AD358/#REF!</f>
        <v>#REF!</v>
      </c>
      <c r="AF358" s="69"/>
      <c r="AG358" s="70" t="e">
        <f>#REF!-AF358</f>
        <v>#REF!</v>
      </c>
      <c r="AH358" s="68" t="e">
        <f>AG358/#REF!</f>
        <v>#REF!</v>
      </c>
      <c r="AI358" s="38" t="e">
        <f>#REF!-#REF!</f>
        <v>#REF!</v>
      </c>
      <c r="AJ358" s="68"/>
      <c r="AK358" s="38" t="e">
        <f>#REF!-#REF!</f>
        <v>#REF!</v>
      </c>
      <c r="AL358" s="76" t="e">
        <f>AK358/#REF!</f>
        <v>#REF!</v>
      </c>
    </row>
    <row r="359" spans="1:38" s="39" customFormat="1" ht="12.75">
      <c r="A359" s="15" t="s">
        <v>200</v>
      </c>
      <c r="B359" s="15" t="s">
        <v>201</v>
      </c>
      <c r="C359" s="32">
        <v>1609</v>
      </c>
      <c r="D359" s="44">
        <v>1993620.64</v>
      </c>
      <c r="E359" s="34">
        <v>189400</v>
      </c>
      <c r="F359" s="17">
        <f>D359/E359*C359</f>
        <v>16936.302057866946</v>
      </c>
      <c r="G359" s="18">
        <f>F359/$F$499</f>
        <v>0.001036221587356792</v>
      </c>
      <c r="H359" s="19">
        <f>$B$509*G359</f>
        <v>96968.29439240285</v>
      </c>
      <c r="I359" s="20">
        <f>D359/E359</f>
        <v>10.525980147835268</v>
      </c>
      <c r="J359" s="20">
        <f>(I359-10)*C359</f>
        <v>846.3020578669465</v>
      </c>
      <c r="K359" s="20">
        <f>IF(J359&gt;0,J359,0)</f>
        <v>846.3020578669465</v>
      </c>
      <c r="L359" s="20">
        <f>K359/$K$499</f>
        <v>0.0002248507373137421</v>
      </c>
      <c r="M359" s="21">
        <f>$F$509*L359</f>
        <v>4162.862390414896</v>
      </c>
      <c r="N359" s="21">
        <f t="shared" si="5"/>
        <v>101131.15678281775</v>
      </c>
      <c r="O359" s="21">
        <v>107481.46</v>
      </c>
      <c r="AD359" s="38" t="e">
        <f>#REF!-O359</f>
        <v>#REF!</v>
      </c>
      <c r="AE359" s="68" t="e">
        <f>AD359/#REF!</f>
        <v>#REF!</v>
      </c>
      <c r="AF359" s="69">
        <v>45022.059011179634</v>
      </c>
      <c r="AG359" s="70" t="e">
        <f>#REF!-AF359</f>
        <v>#REF!</v>
      </c>
      <c r="AH359" s="68" t="e">
        <f>AG359/#REF!</f>
        <v>#REF!</v>
      </c>
      <c r="AI359" s="38" t="e">
        <f>#REF!-#REF!</f>
        <v>#REF!</v>
      </c>
      <c r="AJ359" s="68" t="e">
        <f>AI359/#REF!</f>
        <v>#REF!</v>
      </c>
      <c r="AK359" s="38" t="e">
        <f>#REF!-#REF!</f>
        <v>#REF!</v>
      </c>
      <c r="AL359" s="76" t="e">
        <f>AK359/#REF!</f>
        <v>#REF!</v>
      </c>
    </row>
    <row r="360" spans="1:38" s="39" customFormat="1" ht="12.75">
      <c r="A360" s="15" t="s">
        <v>130</v>
      </c>
      <c r="B360" s="15" t="s">
        <v>131</v>
      </c>
      <c r="C360" s="32">
        <v>9229</v>
      </c>
      <c r="D360" s="44">
        <v>10462485.15</v>
      </c>
      <c r="E360" s="34">
        <v>515600</v>
      </c>
      <c r="F360" s="17">
        <f>D360/E360*C360</f>
        <v>187273.61413760667</v>
      </c>
      <c r="G360" s="18">
        <f>F360/$F$499</f>
        <v>0.011458047987610985</v>
      </c>
      <c r="H360" s="19">
        <f>$B$509*G360</f>
        <v>1072229.5153675254</v>
      </c>
      <c r="I360" s="20">
        <f>D360/E360</f>
        <v>20.29186413886734</v>
      </c>
      <c r="J360" s="20">
        <f>(I360-10)*C360</f>
        <v>94983.61413760668</v>
      </c>
      <c r="K360" s="20">
        <f>IF(J360&gt;0,J360,0)</f>
        <v>94983.61413760668</v>
      </c>
      <c r="L360" s="20">
        <f>K360/$K$499</f>
        <v>0.025235830957795632</v>
      </c>
      <c r="M360" s="21">
        <f>$F$509*L360</f>
        <v>467213.46276259184</v>
      </c>
      <c r="N360" s="21">
        <f t="shared" si="5"/>
        <v>1539442.9781301173</v>
      </c>
      <c r="O360" s="21">
        <v>2021691.61</v>
      </c>
      <c r="AD360" s="38" t="e">
        <f>#REF!-O360</f>
        <v>#REF!</v>
      </c>
      <c r="AE360" s="68" t="e">
        <f>AD360/#REF!</f>
        <v>#REF!</v>
      </c>
      <c r="AF360" s="69">
        <v>33373.83848210793</v>
      </c>
      <c r="AG360" s="70" t="e">
        <f>#REF!-AF360</f>
        <v>#REF!</v>
      </c>
      <c r="AH360" s="68" t="e">
        <f>AG360/#REF!</f>
        <v>#REF!</v>
      </c>
      <c r="AI360" s="38" t="e">
        <f>#REF!-#REF!</f>
        <v>#REF!</v>
      </c>
      <c r="AJ360" s="68" t="e">
        <f>AI360/#REF!</f>
        <v>#REF!</v>
      </c>
      <c r="AK360" s="38" t="e">
        <f>#REF!-#REF!</f>
        <v>#REF!</v>
      </c>
      <c r="AL360" s="76" t="e">
        <f>AK360/#REF!</f>
        <v>#REF!</v>
      </c>
    </row>
    <row r="361" spans="1:38" s="39" customFormat="1" ht="12.75">
      <c r="A361" s="15" t="s">
        <v>897</v>
      </c>
      <c r="B361" s="15" t="s">
        <v>898</v>
      </c>
      <c r="C361" s="32">
        <v>825</v>
      </c>
      <c r="D361" s="44">
        <v>716280.12</v>
      </c>
      <c r="E361" s="34">
        <v>48500</v>
      </c>
      <c r="F361" s="17">
        <f>D361/E361*C361</f>
        <v>12184.14637113402</v>
      </c>
      <c r="G361" s="18">
        <f>F361/$F$499</f>
        <v>0.0007454682521689812</v>
      </c>
      <c r="H361" s="19">
        <f>$B$509*G361</f>
        <v>69759.96815594421</v>
      </c>
      <c r="I361" s="20">
        <f>D361/E361</f>
        <v>14.768662268041236</v>
      </c>
      <c r="J361" s="20">
        <f>(I361-10)*C361</f>
        <v>3934.14637113402</v>
      </c>
      <c r="K361" s="20">
        <f>IF(J361&gt;0,J361,0)</f>
        <v>3934.14637113402</v>
      </c>
      <c r="L361" s="20">
        <f>K361/$K$499</f>
        <v>0.0010452482113528561</v>
      </c>
      <c r="M361" s="21">
        <f>$F$509*L361</f>
        <v>19351.613073066466</v>
      </c>
      <c r="N361" s="21">
        <f t="shared" si="5"/>
        <v>89111.58122901068</v>
      </c>
      <c r="O361" s="21">
        <v>102172.65</v>
      </c>
      <c r="AD361" s="38" t="e">
        <f>#REF!-O361</f>
        <v>#REF!</v>
      </c>
      <c r="AE361" s="68" t="e">
        <f>AD361/#REF!</f>
        <v>#REF!</v>
      </c>
      <c r="AF361" s="69">
        <v>3093.7569360661782</v>
      </c>
      <c r="AG361" s="70" t="e">
        <f>#REF!-AF361</f>
        <v>#REF!</v>
      </c>
      <c r="AH361" s="68" t="e">
        <f>AG361/#REF!</f>
        <v>#REF!</v>
      </c>
      <c r="AI361" s="38" t="e">
        <f>#REF!-#REF!</f>
        <v>#REF!</v>
      </c>
      <c r="AJ361" s="68" t="e">
        <f>AI361/#REF!</f>
        <v>#REF!</v>
      </c>
      <c r="AK361" s="38" t="e">
        <f>#REF!-#REF!</f>
        <v>#REF!</v>
      </c>
      <c r="AL361" s="76" t="e">
        <f>AK361/#REF!</f>
        <v>#REF!</v>
      </c>
    </row>
    <row r="362" spans="1:38" s="39" customFormat="1" ht="12.75">
      <c r="A362" s="15" t="s">
        <v>811</v>
      </c>
      <c r="B362" s="15" t="s">
        <v>812</v>
      </c>
      <c r="C362" s="32">
        <v>682</v>
      </c>
      <c r="D362" s="44">
        <v>571934.65</v>
      </c>
      <c r="E362" s="34">
        <v>46750</v>
      </c>
      <c r="F362" s="17">
        <f>D362/E362*C362</f>
        <v>8343.517247058824</v>
      </c>
      <c r="G362" s="18">
        <f>F362/$F$499</f>
        <v>0.0005104852674654622</v>
      </c>
      <c r="H362" s="19">
        <f>$B$509*G362</f>
        <v>47770.56017993504</v>
      </c>
      <c r="I362" s="20">
        <f>D362/E362</f>
        <v>12.233896256684492</v>
      </c>
      <c r="J362" s="20">
        <f>(I362-10)*C362</f>
        <v>1523.5172470588236</v>
      </c>
      <c r="K362" s="20">
        <f>IF(J362&gt;0,J362,0)</f>
        <v>1523.5172470588236</v>
      </c>
      <c r="L362" s="20">
        <f>K362/$K$499</f>
        <v>0.00040477743510962383</v>
      </c>
      <c r="M362" s="21">
        <f>$F$509*L362</f>
        <v>7494.005940284172</v>
      </c>
      <c r="N362" s="21">
        <f t="shared" si="5"/>
        <v>55264.56612021921</v>
      </c>
      <c r="O362" s="21">
        <v>67894.93</v>
      </c>
      <c r="AD362" s="38" t="e">
        <f>#REF!-O362</f>
        <v>#REF!</v>
      </c>
      <c r="AE362" s="68" t="e">
        <f>AD362/#REF!</f>
        <v>#REF!</v>
      </c>
      <c r="AF362" s="69">
        <v>2590.197086536409</v>
      </c>
      <c r="AG362" s="70" t="e">
        <f>#REF!-AF362</f>
        <v>#REF!</v>
      </c>
      <c r="AH362" s="68" t="e">
        <f>AG362/#REF!</f>
        <v>#REF!</v>
      </c>
      <c r="AI362" s="38" t="e">
        <f>#REF!-#REF!</f>
        <v>#REF!</v>
      </c>
      <c r="AJ362" s="68" t="e">
        <f>AI362/#REF!</f>
        <v>#REF!</v>
      </c>
      <c r="AK362" s="38" t="e">
        <f>#REF!-#REF!</f>
        <v>#REF!</v>
      </c>
      <c r="AL362" s="76" t="e">
        <f>AK362/#REF!</f>
        <v>#REF!</v>
      </c>
    </row>
    <row r="363" spans="1:38" s="39" customFormat="1" ht="12.75">
      <c r="A363" s="15" t="s">
        <v>366</v>
      </c>
      <c r="B363" s="15" t="s">
        <v>367</v>
      </c>
      <c r="C363" s="32">
        <v>1895</v>
      </c>
      <c r="D363" s="44">
        <v>1020962.07</v>
      </c>
      <c r="E363" s="34">
        <v>88850</v>
      </c>
      <c r="F363" s="17">
        <f>D363/E363*C363</f>
        <v>21775.16176308385</v>
      </c>
      <c r="G363" s="18">
        <f>F363/$F$499</f>
        <v>0.0013322797745339394</v>
      </c>
      <c r="H363" s="19">
        <f>$B$509*G363</f>
        <v>124673.04191141964</v>
      </c>
      <c r="I363" s="20">
        <f>D363/E363</f>
        <v>11.49085053460889</v>
      </c>
      <c r="J363" s="20">
        <f>(I363-10)*C363</f>
        <v>2825.1617630838473</v>
      </c>
      <c r="K363" s="20">
        <f>IF(J363&gt;0,J363,0)</f>
        <v>2825.1617630838473</v>
      </c>
      <c r="L363" s="20">
        <f>K363/$K$499</f>
        <v>0.0007506063580432241</v>
      </c>
      <c r="M363" s="21">
        <f>$F$509*L363</f>
        <v>13896.645460159078</v>
      </c>
      <c r="N363" s="21">
        <f t="shared" si="5"/>
        <v>138569.6873715787</v>
      </c>
      <c r="O363" s="21">
        <v>183177.44</v>
      </c>
      <c r="AD363" s="38" t="e">
        <f>#REF!-O363</f>
        <v>#REF!</v>
      </c>
      <c r="AE363" s="68" t="e">
        <f>AD363/#REF!</f>
        <v>#REF!</v>
      </c>
      <c r="AF363" s="69">
        <v>168097.84445913008</v>
      </c>
      <c r="AG363" s="70" t="e">
        <f>#REF!-AF363</f>
        <v>#REF!</v>
      </c>
      <c r="AH363" s="68" t="e">
        <f>AG363/#REF!</f>
        <v>#REF!</v>
      </c>
      <c r="AI363" s="38" t="e">
        <f>#REF!-#REF!</f>
        <v>#REF!</v>
      </c>
      <c r="AJ363" s="68" t="e">
        <f>AI363/#REF!</f>
        <v>#REF!</v>
      </c>
      <c r="AK363" s="38" t="e">
        <f>#REF!-#REF!</f>
        <v>#REF!</v>
      </c>
      <c r="AL363" s="76" t="e">
        <f>AK363/#REF!</f>
        <v>#REF!</v>
      </c>
    </row>
    <row r="364" spans="1:38" s="39" customFormat="1" ht="12.75">
      <c r="A364" s="15" t="s">
        <v>246</v>
      </c>
      <c r="B364" s="15" t="s">
        <v>1016</v>
      </c>
      <c r="C364" s="32">
        <v>1127</v>
      </c>
      <c r="D364" s="44">
        <v>4922665.62</v>
      </c>
      <c r="E364" s="34">
        <v>596150</v>
      </c>
      <c r="F364" s="17">
        <f>D364/E364*C364</f>
        <v>9306.121200603875</v>
      </c>
      <c r="G364" s="18">
        <f>F364/$F$499</f>
        <v>0.0005693807095360085</v>
      </c>
      <c r="H364" s="19">
        <f>$B$509*G364</f>
        <v>53281.92052481563</v>
      </c>
      <c r="I364" s="20">
        <f>D364/E364</f>
        <v>8.25742786211524</v>
      </c>
      <c r="J364" s="20">
        <f>(I364-10)*C364</f>
        <v>-1963.878799396125</v>
      </c>
      <c r="K364" s="20">
        <f>IF(J364&gt;0,J364,0)</f>
        <v>0</v>
      </c>
      <c r="L364" s="20">
        <f>K364/$K$499</f>
        <v>0</v>
      </c>
      <c r="M364" s="21">
        <f>$F$509*L364</f>
        <v>0</v>
      </c>
      <c r="N364" s="21">
        <f t="shared" si="5"/>
        <v>53281.92052481563</v>
      </c>
      <c r="O364" s="21">
        <v>67506.3</v>
      </c>
      <c r="AD364" s="38" t="e">
        <f>#REF!-O364</f>
        <v>#REF!</v>
      </c>
      <c r="AE364" s="68" t="e">
        <f>AD364/#REF!</f>
        <v>#REF!</v>
      </c>
      <c r="AF364" s="69">
        <v>520449.34869053226</v>
      </c>
      <c r="AG364" s="70" t="e">
        <f>#REF!-AF364</f>
        <v>#REF!</v>
      </c>
      <c r="AH364" s="68" t="e">
        <f>AG364/#REF!</f>
        <v>#REF!</v>
      </c>
      <c r="AI364" s="38" t="e">
        <f>#REF!-#REF!</f>
        <v>#REF!</v>
      </c>
      <c r="AJ364" s="68" t="e">
        <f>AI364/#REF!</f>
        <v>#REF!</v>
      </c>
      <c r="AK364" s="38" t="e">
        <f>#REF!-#REF!</f>
        <v>#REF!</v>
      </c>
      <c r="AL364" s="76" t="e">
        <f>AK364/#REF!</f>
        <v>#REF!</v>
      </c>
    </row>
    <row r="365" spans="1:38" s="39" customFormat="1" ht="12.75">
      <c r="A365" s="15" t="s">
        <v>247</v>
      </c>
      <c r="B365" s="15" t="s">
        <v>1017</v>
      </c>
      <c r="C365" s="32">
        <v>118</v>
      </c>
      <c r="D365" s="44">
        <v>967717.29</v>
      </c>
      <c r="E365" s="34">
        <v>219350</v>
      </c>
      <c r="F365" s="17">
        <f>D365/E365*C365</f>
        <v>520.5864609984044</v>
      </c>
      <c r="G365" s="18">
        <f>F365/$F$499</f>
        <v>3.185128176913029E-05</v>
      </c>
      <c r="H365" s="19">
        <f>$B$509*G365</f>
        <v>2980.602320052752</v>
      </c>
      <c r="I365" s="20">
        <f>D365/E365</f>
        <v>4.411749669478003</v>
      </c>
      <c r="J365" s="20">
        <f>(I365-10)*C365</f>
        <v>-659.4135390015956</v>
      </c>
      <c r="K365" s="20">
        <f>IF(J365&gt;0,J365,0)</f>
        <v>0</v>
      </c>
      <c r="L365" s="20">
        <f>K365/$K$499</f>
        <v>0</v>
      </c>
      <c r="M365" s="21">
        <f>$F$509*L365</f>
        <v>0</v>
      </c>
      <c r="N365" s="21">
        <f t="shared" si="5"/>
        <v>2980.602320052752</v>
      </c>
      <c r="O365" s="21">
        <v>2471.16</v>
      </c>
      <c r="AD365" s="38" t="e">
        <f>#REF!-O365</f>
        <v>#REF!</v>
      </c>
      <c r="AE365" s="68" t="e">
        <f>AD365/#REF!</f>
        <v>#REF!</v>
      </c>
      <c r="AF365" s="69">
        <v>125159.97629289284</v>
      </c>
      <c r="AG365" s="70" t="e">
        <f>#REF!-AF365</f>
        <v>#REF!</v>
      </c>
      <c r="AH365" s="68" t="e">
        <f>AG365/#REF!</f>
        <v>#REF!</v>
      </c>
      <c r="AI365" s="38" t="e">
        <f>#REF!-#REF!</f>
        <v>#REF!</v>
      </c>
      <c r="AJ365" s="68" t="e">
        <f>AI365/#REF!</f>
        <v>#REF!</v>
      </c>
      <c r="AK365" s="38" t="e">
        <f>#REF!-#REF!</f>
        <v>#REF!</v>
      </c>
      <c r="AL365" s="76" t="e">
        <f>AK365/#REF!</f>
        <v>#REF!</v>
      </c>
    </row>
    <row r="366" spans="1:38" s="39" customFormat="1" ht="12.75">
      <c r="A366" s="15" t="s">
        <v>202</v>
      </c>
      <c r="B366" s="15" t="s">
        <v>203</v>
      </c>
      <c r="C366" s="32">
        <v>4571</v>
      </c>
      <c r="D366" s="44">
        <v>9659480</v>
      </c>
      <c r="E366" s="34">
        <v>1059300</v>
      </c>
      <c r="F366" s="17">
        <f>D366/E366*C366</f>
        <v>41681.75500802416</v>
      </c>
      <c r="G366" s="18">
        <f>F366/$F$499</f>
        <v>0.002550234058807965</v>
      </c>
      <c r="H366" s="19">
        <f>$B$509*G366</f>
        <v>238647.65027219566</v>
      </c>
      <c r="I366" s="20">
        <f>D366/E366</f>
        <v>9.118738789766827</v>
      </c>
      <c r="J366" s="20">
        <f>(I366-10)*C366</f>
        <v>-4028.2449919758355</v>
      </c>
      <c r="K366" s="20">
        <f>IF(J366&gt;0,J366,0)</f>
        <v>0</v>
      </c>
      <c r="L366" s="20">
        <f>K366/$K$499</f>
        <v>0</v>
      </c>
      <c r="M366" s="21">
        <f>$F$509*L366</f>
        <v>0</v>
      </c>
      <c r="N366" s="21">
        <f t="shared" si="5"/>
        <v>238647.65027219566</v>
      </c>
      <c r="O366" s="21">
        <v>269784.85</v>
      </c>
      <c r="AD366" s="38" t="e">
        <f>#REF!-O366</f>
        <v>#REF!</v>
      </c>
      <c r="AE366" s="68" t="e">
        <f>AD366/#REF!</f>
        <v>#REF!</v>
      </c>
      <c r="AF366" s="69">
        <v>178325.2451815255</v>
      </c>
      <c r="AG366" s="70" t="e">
        <f>#REF!-AF366</f>
        <v>#REF!</v>
      </c>
      <c r="AH366" s="68" t="e">
        <f>AG366/#REF!</f>
        <v>#REF!</v>
      </c>
      <c r="AI366" s="38" t="e">
        <f>#REF!-#REF!</f>
        <v>#REF!</v>
      </c>
      <c r="AJ366" s="68" t="e">
        <f>AI366/#REF!</f>
        <v>#REF!</v>
      </c>
      <c r="AK366" s="38" t="e">
        <f>#REF!-#REF!</f>
        <v>#REF!</v>
      </c>
      <c r="AL366" s="76" t="e">
        <f>AK366/#REF!</f>
        <v>#REF!</v>
      </c>
    </row>
    <row r="367" spans="1:38" s="39" customFormat="1" ht="12.75">
      <c r="A367" s="15" t="s">
        <v>368</v>
      </c>
      <c r="B367" s="15" t="s">
        <v>369</v>
      </c>
      <c r="C367" s="32">
        <v>2523</v>
      </c>
      <c r="D367" s="44">
        <v>3431613.75</v>
      </c>
      <c r="E367" s="34">
        <v>282950</v>
      </c>
      <c r="F367" s="17">
        <f>D367/E367*C367</f>
        <v>30598.90967043647</v>
      </c>
      <c r="G367" s="18">
        <f>F367/$F$499</f>
        <v>0.0018721472161839893</v>
      </c>
      <c r="H367" s="19">
        <f>$B$509*G367</f>
        <v>175193.14847311613</v>
      </c>
      <c r="I367" s="20">
        <f>D367/E367</f>
        <v>12.127986393355716</v>
      </c>
      <c r="J367" s="20">
        <f>(I367-10)*C367</f>
        <v>5368.909670436471</v>
      </c>
      <c r="K367" s="20">
        <f>IF(J367&gt;0,J367,0)</f>
        <v>5368.909670436471</v>
      </c>
      <c r="L367" s="20">
        <f>K367/$K$499</f>
        <v>0.0014264449515947106</v>
      </c>
      <c r="M367" s="21">
        <f>$F$509*L367</f>
        <v>26409.04856231442</v>
      </c>
      <c r="N367" s="21">
        <f t="shared" si="5"/>
        <v>201602.19703543055</v>
      </c>
      <c r="O367" s="21">
        <v>272865.89</v>
      </c>
      <c r="AD367" s="38" t="e">
        <f>#REF!-O367</f>
        <v>#REF!</v>
      </c>
      <c r="AE367" s="68" t="e">
        <f>AD367/#REF!</f>
        <v>#REF!</v>
      </c>
      <c r="AF367" s="69">
        <v>250.237429702296</v>
      </c>
      <c r="AG367" s="70" t="e">
        <f>#REF!-AF367</f>
        <v>#REF!</v>
      </c>
      <c r="AH367" s="68" t="e">
        <f>AG367/#REF!</f>
        <v>#REF!</v>
      </c>
      <c r="AI367" s="38" t="e">
        <f>#REF!-#REF!</f>
        <v>#REF!</v>
      </c>
      <c r="AJ367" s="68" t="e">
        <f>AI367/#REF!</f>
        <v>#REF!</v>
      </c>
      <c r="AK367" s="38" t="e">
        <f>#REF!-#REF!</f>
        <v>#REF!</v>
      </c>
      <c r="AL367" s="76" t="e">
        <f>AK367/#REF!</f>
        <v>#REF!</v>
      </c>
    </row>
    <row r="368" spans="1:38" s="39" customFormat="1" ht="12.75">
      <c r="A368" s="15" t="s">
        <v>132</v>
      </c>
      <c r="B368" s="15" t="s">
        <v>133</v>
      </c>
      <c r="C368" s="32">
        <v>189</v>
      </c>
      <c r="D368" s="44">
        <v>169356.46</v>
      </c>
      <c r="E368" s="34">
        <v>10700</v>
      </c>
      <c r="F368" s="17">
        <f>D368/E368*C368</f>
        <v>2991.436536448598</v>
      </c>
      <c r="G368" s="18">
        <f>F368/$F$499</f>
        <v>0.0001830264425896922</v>
      </c>
      <c r="H368" s="19">
        <f>$B$509*G368</f>
        <v>17127.381038164553</v>
      </c>
      <c r="I368" s="20">
        <f>D368/E368</f>
        <v>15.827706542056074</v>
      </c>
      <c r="J368" s="20">
        <f>(I368-10)*C368</f>
        <v>1101.436536448598</v>
      </c>
      <c r="K368" s="20">
        <f>IF(J368&gt;0,J368,0)</f>
        <v>1101.436536448598</v>
      </c>
      <c r="L368" s="20">
        <f>K368/$K$499</f>
        <v>0.0002926364352096352</v>
      </c>
      <c r="M368" s="21">
        <f>$F$509*L368</f>
        <v>5417.839517686221</v>
      </c>
      <c r="N368" s="21">
        <f t="shared" si="5"/>
        <v>22545.220555850774</v>
      </c>
      <c r="O368" s="21">
        <v>26837.41</v>
      </c>
      <c r="AD368" s="38" t="e">
        <f>#REF!-O368</f>
        <v>#REF!</v>
      </c>
      <c r="AE368" s="68" t="e">
        <f>AD368/#REF!</f>
        <v>#REF!</v>
      </c>
      <c r="AF368" s="69">
        <v>503.61878297139924</v>
      </c>
      <c r="AG368" s="70" t="e">
        <f>#REF!-AF368</f>
        <v>#REF!</v>
      </c>
      <c r="AH368" s="68" t="e">
        <f>AG368/#REF!</f>
        <v>#REF!</v>
      </c>
      <c r="AI368" s="38" t="e">
        <f>#REF!-#REF!</f>
        <v>#REF!</v>
      </c>
      <c r="AJ368" s="68" t="e">
        <f>AI368/#REF!</f>
        <v>#REF!</v>
      </c>
      <c r="AK368" s="38" t="e">
        <f>#REF!-#REF!</f>
        <v>#REF!</v>
      </c>
      <c r="AL368" s="76" t="e">
        <f>AK368/#REF!</f>
        <v>#REF!</v>
      </c>
    </row>
    <row r="369" spans="1:38" s="39" customFormat="1" ht="12.75">
      <c r="A369" s="15" t="s">
        <v>705</v>
      </c>
      <c r="B369" s="15" t="s">
        <v>706</v>
      </c>
      <c r="C369" s="32">
        <v>3348</v>
      </c>
      <c r="D369" s="44">
        <v>3120446.72</v>
      </c>
      <c r="E369" s="34">
        <v>280200</v>
      </c>
      <c r="F369" s="17">
        <f>D369/E369*C369</f>
        <v>37284.99506980728</v>
      </c>
      <c r="G369" s="18">
        <f>F369/$F$499</f>
        <v>0.002281225065768096</v>
      </c>
      <c r="H369" s="19">
        <f>$B$509*G369</f>
        <v>213474.13183794578</v>
      </c>
      <c r="I369" s="20">
        <f>D369/E369</f>
        <v>11.136497930049964</v>
      </c>
      <c r="J369" s="20">
        <f>(I369-10)*C369</f>
        <v>3804.995069807281</v>
      </c>
      <c r="K369" s="20">
        <f>IF(J369&gt;0,J369,0)</f>
        <v>3804.995069807281</v>
      </c>
      <c r="L369" s="20">
        <f>K369/$K$499</f>
        <v>0.0010109344990578163</v>
      </c>
      <c r="M369" s="21">
        <f>$F$509*L369</f>
        <v>18716.332690644485</v>
      </c>
      <c r="N369" s="21">
        <f t="shared" si="5"/>
        <v>232190.46452859027</v>
      </c>
      <c r="O369" s="21">
        <v>311320.42</v>
      </c>
      <c r="AD369" s="38" t="e">
        <f>#REF!-O369</f>
        <v>#REF!</v>
      </c>
      <c r="AE369" s="68" t="e">
        <f>AD369/#REF!</f>
        <v>#REF!</v>
      </c>
      <c r="AF369" s="69">
        <v>34128.18285777841</v>
      </c>
      <c r="AG369" s="70" t="e">
        <f>#REF!-AF369</f>
        <v>#REF!</v>
      </c>
      <c r="AH369" s="68" t="e">
        <f>AG369/#REF!</f>
        <v>#REF!</v>
      </c>
      <c r="AI369" s="38" t="e">
        <f>#REF!-#REF!</f>
        <v>#REF!</v>
      </c>
      <c r="AJ369" s="68" t="e">
        <f>AI369/#REF!</f>
        <v>#REF!</v>
      </c>
      <c r="AK369" s="38" t="e">
        <f>#REF!-#REF!</f>
        <v>#REF!</v>
      </c>
      <c r="AL369" s="76" t="e">
        <f>AK369/#REF!</f>
        <v>#REF!</v>
      </c>
    </row>
    <row r="370" spans="1:38" s="39" customFormat="1" ht="12.75">
      <c r="A370" s="15" t="s">
        <v>763</v>
      </c>
      <c r="B370" s="15" t="s">
        <v>764</v>
      </c>
      <c r="C370" s="32">
        <v>470</v>
      </c>
      <c r="D370" s="44">
        <v>322337.99</v>
      </c>
      <c r="E370" s="34">
        <v>34250</v>
      </c>
      <c r="F370" s="17">
        <f>D370/E370*C370</f>
        <v>4423.324242335766</v>
      </c>
      <c r="G370" s="18">
        <f>F370/$F$499</f>
        <v>0.000270634289122039</v>
      </c>
      <c r="H370" s="19">
        <f>$B$509*G370</f>
        <v>25325.61156847292</v>
      </c>
      <c r="I370" s="20">
        <f>D370/E370</f>
        <v>9.411328175182481</v>
      </c>
      <c r="J370" s="20">
        <f>(I370-10)*C370</f>
        <v>-276.67575766423386</v>
      </c>
      <c r="K370" s="20">
        <f>IF(J370&gt;0,J370,0)</f>
        <v>0</v>
      </c>
      <c r="L370" s="20">
        <f>K370/$K$499</f>
        <v>0</v>
      </c>
      <c r="M370" s="21">
        <f>$F$509*L370</f>
        <v>0</v>
      </c>
      <c r="N370" s="21">
        <f t="shared" si="5"/>
        <v>25325.61156847292</v>
      </c>
      <c r="O370" s="21">
        <v>30662.11</v>
      </c>
      <c r="AD370" s="38" t="e">
        <f>#REF!-O370</f>
        <v>#REF!</v>
      </c>
      <c r="AE370" s="68" t="e">
        <f>AD370/#REF!</f>
        <v>#REF!</v>
      </c>
      <c r="AF370" s="69">
        <v>401036.3673938756</v>
      </c>
      <c r="AG370" s="70" t="e">
        <f>#REF!-AF370</f>
        <v>#REF!</v>
      </c>
      <c r="AH370" s="68" t="e">
        <f>AG370/#REF!</f>
        <v>#REF!</v>
      </c>
      <c r="AI370" s="38" t="e">
        <f>#REF!-#REF!</f>
        <v>#REF!</v>
      </c>
      <c r="AJ370" s="68" t="e">
        <f>AI370/#REF!</f>
        <v>#REF!</v>
      </c>
      <c r="AK370" s="38" t="e">
        <f>#REF!-#REF!</f>
        <v>#REF!</v>
      </c>
      <c r="AL370" s="76" t="e">
        <f>AK370/#REF!</f>
        <v>#REF!</v>
      </c>
    </row>
    <row r="371" spans="1:38" s="39" customFormat="1" ht="12.75">
      <c r="A371" s="15" t="s">
        <v>899</v>
      </c>
      <c r="B371" s="15" t="s">
        <v>900</v>
      </c>
      <c r="C371" s="32">
        <v>516</v>
      </c>
      <c r="D371" s="44">
        <v>409716</v>
      </c>
      <c r="E371" s="34">
        <v>49800</v>
      </c>
      <c r="F371" s="17">
        <f>D371/E371*C371</f>
        <v>4245.250120481927</v>
      </c>
      <c r="G371" s="18">
        <f>F371/$F$499</f>
        <v>0.0002597390979177206</v>
      </c>
      <c r="H371" s="19">
        <f>$B$509*G371</f>
        <v>24306.053472933945</v>
      </c>
      <c r="I371" s="20">
        <f>D371/E371</f>
        <v>8.22722891566265</v>
      </c>
      <c r="J371" s="20">
        <f>(I371-10)*C371</f>
        <v>-914.7498795180727</v>
      </c>
      <c r="K371" s="20">
        <f>IF(J371&gt;0,J371,0)</f>
        <v>0</v>
      </c>
      <c r="L371" s="20">
        <f>K371/$K$499</f>
        <v>0</v>
      </c>
      <c r="M371" s="21">
        <f>$F$509*L371</f>
        <v>0</v>
      </c>
      <c r="N371" s="21">
        <f t="shared" si="5"/>
        <v>24306.053472933945</v>
      </c>
      <c r="O371" s="21">
        <v>29165.93</v>
      </c>
      <c r="AD371" s="38" t="e">
        <f>#REF!-O371</f>
        <v>#REF!</v>
      </c>
      <c r="AE371" s="68" t="e">
        <f>AD371/#REF!</f>
        <v>#REF!</v>
      </c>
      <c r="AF371" s="69">
        <v>67277.12517452087</v>
      </c>
      <c r="AG371" s="70" t="e">
        <f>#REF!-AF371</f>
        <v>#REF!</v>
      </c>
      <c r="AH371" s="68" t="e">
        <f>AG371/#REF!</f>
        <v>#REF!</v>
      </c>
      <c r="AI371" s="38" t="e">
        <f>#REF!-#REF!</f>
        <v>#REF!</v>
      </c>
      <c r="AJ371" s="68" t="e">
        <f>AI371/#REF!</f>
        <v>#REF!</v>
      </c>
      <c r="AK371" s="38" t="e">
        <f>#REF!-#REF!</f>
        <v>#REF!</v>
      </c>
      <c r="AL371" s="76" t="e">
        <f>AK371/#REF!</f>
        <v>#REF!</v>
      </c>
    </row>
    <row r="372" spans="1:38" s="39" customFormat="1" ht="12.75">
      <c r="A372" s="15" t="s">
        <v>408</v>
      </c>
      <c r="B372" s="15" t="s">
        <v>409</v>
      </c>
      <c r="C372" s="32">
        <v>7522</v>
      </c>
      <c r="D372" s="44">
        <v>13386409</v>
      </c>
      <c r="E372" s="34">
        <v>799750</v>
      </c>
      <c r="F372" s="17">
        <f>D372/E372*C372</f>
        <v>125905.05595248516</v>
      </c>
      <c r="G372" s="18">
        <f>F372/$F$499</f>
        <v>0.007703307161714702</v>
      </c>
      <c r="H372" s="19">
        <f>$B$509*G372</f>
        <v>720865.6582398117</v>
      </c>
      <c r="I372" s="20">
        <f>D372/E372</f>
        <v>16.738241950609567</v>
      </c>
      <c r="J372" s="20">
        <f>(I372-10)*C372</f>
        <v>50685.055952485156</v>
      </c>
      <c r="K372" s="20">
        <f>IF(J372&gt;0,J372,0)</f>
        <v>50685.055952485156</v>
      </c>
      <c r="L372" s="20">
        <f>K372/$K$499</f>
        <v>0.01346631748766975</v>
      </c>
      <c r="M372" s="21">
        <f>$F$509*L372</f>
        <v>249313.95501090368</v>
      </c>
      <c r="N372" s="21">
        <f t="shared" si="5"/>
        <v>970179.6132507153</v>
      </c>
      <c r="O372" s="21">
        <v>1154417.77</v>
      </c>
      <c r="AD372" s="38" t="e">
        <f>#REF!-O372</f>
        <v>#REF!</v>
      </c>
      <c r="AE372" s="68" t="e">
        <f>AD372/#REF!</f>
        <v>#REF!</v>
      </c>
      <c r="AF372" s="69">
        <v>68631.39225538942</v>
      </c>
      <c r="AG372" s="70" t="e">
        <f>#REF!-AF372</f>
        <v>#REF!</v>
      </c>
      <c r="AH372" s="68" t="e">
        <f>AG372/#REF!</f>
        <v>#REF!</v>
      </c>
      <c r="AI372" s="38" t="e">
        <f>#REF!-#REF!</f>
        <v>#REF!</v>
      </c>
      <c r="AJ372" s="68" t="e">
        <f>AI372/#REF!</f>
        <v>#REF!</v>
      </c>
      <c r="AK372" s="38" t="e">
        <f>#REF!-#REF!</f>
        <v>#REF!</v>
      </c>
      <c r="AL372" s="76" t="e">
        <f>AK372/#REF!</f>
        <v>#REF!</v>
      </c>
    </row>
    <row r="373" spans="1:38" s="39" customFormat="1" ht="12.75">
      <c r="A373" s="15" t="s">
        <v>410</v>
      </c>
      <c r="B373" s="15" t="s">
        <v>411</v>
      </c>
      <c r="C373" s="32">
        <v>3512</v>
      </c>
      <c r="D373" s="44">
        <v>10467237.24</v>
      </c>
      <c r="E373" s="34">
        <v>1008350</v>
      </c>
      <c r="F373" s="17">
        <f>D373/E373*C373</f>
        <v>36456.52520144791</v>
      </c>
      <c r="G373" s="18">
        <f>F373/$F$499</f>
        <v>0.002230536411353725</v>
      </c>
      <c r="H373" s="19">
        <f>$B$509*G373</f>
        <v>208730.75221376208</v>
      </c>
      <c r="I373" s="20">
        <f>D373/E373</f>
        <v>10.380559567610453</v>
      </c>
      <c r="J373" s="20">
        <f>(I373-10)*C373</f>
        <v>1336.52520144791</v>
      </c>
      <c r="K373" s="20">
        <f>IF(J373&gt;0,J373,0)</f>
        <v>1336.52520144791</v>
      </c>
      <c r="L373" s="20">
        <f>K373/$K$499</f>
        <v>0.0003550962380280623</v>
      </c>
      <c r="M373" s="21">
        <f>$F$509*L373</f>
        <v>6574.213595760769</v>
      </c>
      <c r="N373" s="21">
        <f t="shared" si="5"/>
        <v>215304.96580952287</v>
      </c>
      <c r="O373" s="21">
        <v>208495.95</v>
      </c>
      <c r="AD373" s="38" t="e">
        <f>#REF!-O373</f>
        <v>#REF!</v>
      </c>
      <c r="AE373" s="68" t="e">
        <f>AD373/#REF!</f>
        <v>#REF!</v>
      </c>
      <c r="AF373" s="69">
        <v>120174.5906239737</v>
      </c>
      <c r="AG373" s="70" t="e">
        <f>#REF!-AF373</f>
        <v>#REF!</v>
      </c>
      <c r="AH373" s="68" t="e">
        <f>AG373/#REF!</f>
        <v>#REF!</v>
      </c>
      <c r="AI373" s="38" t="e">
        <f>#REF!-#REF!</f>
        <v>#REF!</v>
      </c>
      <c r="AJ373" s="68" t="e">
        <f>AI373/#REF!</f>
        <v>#REF!</v>
      </c>
      <c r="AK373" s="38" t="e">
        <f>#REF!-#REF!</f>
        <v>#REF!</v>
      </c>
      <c r="AL373" s="76" t="e">
        <f>AK373/#REF!</f>
        <v>#REF!</v>
      </c>
    </row>
    <row r="374" spans="1:38" s="39" customFormat="1" ht="12.75">
      <c r="A374" s="15" t="s">
        <v>370</v>
      </c>
      <c r="B374" s="15" t="s">
        <v>371</v>
      </c>
      <c r="C374" s="32">
        <v>1094</v>
      </c>
      <c r="D374" s="44">
        <v>2118966.76</v>
      </c>
      <c r="E374" s="34">
        <v>315850</v>
      </c>
      <c r="F374" s="17">
        <f>D374/E374*C374</f>
        <v>7339.400460471743</v>
      </c>
      <c r="G374" s="18">
        <f>F374/$F$499</f>
        <v>0.00044904992656673526</v>
      </c>
      <c r="H374" s="19">
        <f>$B$509*G374</f>
        <v>42021.51934248125</v>
      </c>
      <c r="I374" s="20">
        <f>D374/E374</f>
        <v>6.708775558018046</v>
      </c>
      <c r="J374" s="20">
        <f>(I374-10)*C374</f>
        <v>-3600.5995395282575</v>
      </c>
      <c r="K374" s="20">
        <f>IF(J374&gt;0,J374,0)</f>
        <v>0</v>
      </c>
      <c r="L374" s="20">
        <f>K374/$K$499</f>
        <v>0</v>
      </c>
      <c r="M374" s="21">
        <f>$F$509*L374</f>
        <v>0</v>
      </c>
      <c r="N374" s="21">
        <f t="shared" si="5"/>
        <v>42021.51934248125</v>
      </c>
      <c r="O374" s="21">
        <v>50947.31</v>
      </c>
      <c r="AD374" s="38" t="e">
        <f>#REF!-O374</f>
        <v>#REF!</v>
      </c>
      <c r="AE374" s="68" t="e">
        <f>AD374/#REF!</f>
        <v>#REF!</v>
      </c>
      <c r="AF374" s="69">
        <v>40054.48024282847</v>
      </c>
      <c r="AG374" s="70" t="e">
        <f>#REF!-AF374</f>
        <v>#REF!</v>
      </c>
      <c r="AH374" s="68" t="e">
        <f>AG374/#REF!</f>
        <v>#REF!</v>
      </c>
      <c r="AI374" s="38" t="e">
        <f>#REF!-#REF!</f>
        <v>#REF!</v>
      </c>
      <c r="AJ374" s="68" t="e">
        <f>AI374/#REF!</f>
        <v>#REF!</v>
      </c>
      <c r="AK374" s="38" t="e">
        <f>#REF!-#REF!</f>
        <v>#REF!</v>
      </c>
      <c r="AL374" s="76" t="e">
        <f>AK374/#REF!</f>
        <v>#REF!</v>
      </c>
    </row>
    <row r="375" spans="1:38" s="39" customFormat="1" ht="12.75">
      <c r="A375" s="15" t="s">
        <v>901</v>
      </c>
      <c r="B375" s="15" t="s">
        <v>902</v>
      </c>
      <c r="C375" s="32">
        <v>264</v>
      </c>
      <c r="D375" s="44">
        <v>383951.51</v>
      </c>
      <c r="E375" s="34">
        <v>80700</v>
      </c>
      <c r="F375" s="17">
        <f>D375/E375*C375</f>
        <v>1256.0495494423792</v>
      </c>
      <c r="G375" s="18">
        <f>F375/$F$499</f>
        <v>7.684945943187138E-05</v>
      </c>
      <c r="H375" s="19">
        <f>$B$509*G375</f>
        <v>7191.474388306546</v>
      </c>
      <c r="I375" s="20">
        <f>D375/E375</f>
        <v>4.757763444857497</v>
      </c>
      <c r="J375" s="20">
        <f>(I375-10)*C375</f>
        <v>-1383.9504505576208</v>
      </c>
      <c r="K375" s="20">
        <f>IF(J375&gt;0,J375,0)</f>
        <v>0</v>
      </c>
      <c r="L375" s="20">
        <f>K375/$K$499</f>
        <v>0</v>
      </c>
      <c r="M375" s="21">
        <f>$F$509*L375</f>
        <v>0</v>
      </c>
      <c r="N375" s="21">
        <f t="shared" si="5"/>
        <v>7191.474388306546</v>
      </c>
      <c r="O375" s="21">
        <v>9998.24</v>
      </c>
      <c r="AD375" s="38" t="e">
        <f>#REF!-O375</f>
        <v>#REF!</v>
      </c>
      <c r="AE375" s="68" t="e">
        <f>AD375/#REF!</f>
        <v>#REF!</v>
      </c>
      <c r="AF375" s="69">
        <v>14788.673506034283</v>
      </c>
      <c r="AG375" s="70" t="e">
        <f>#REF!-AF375</f>
        <v>#REF!</v>
      </c>
      <c r="AH375" s="68" t="e">
        <f>AG375/#REF!</f>
        <v>#REF!</v>
      </c>
      <c r="AI375" s="38" t="e">
        <f>#REF!-#REF!</f>
        <v>#REF!</v>
      </c>
      <c r="AJ375" s="68" t="e">
        <f>AI375/#REF!</f>
        <v>#REF!</v>
      </c>
      <c r="AK375" s="38" t="e">
        <f>#REF!-#REF!</f>
        <v>#REF!</v>
      </c>
      <c r="AL375" s="76" t="e">
        <f>AK375/#REF!</f>
        <v>#REF!</v>
      </c>
    </row>
    <row r="376" spans="1:38" s="39" customFormat="1" ht="12.75">
      <c r="A376" s="15" t="s">
        <v>516</v>
      </c>
      <c r="B376" s="15" t="s">
        <v>517</v>
      </c>
      <c r="C376" s="32">
        <v>382</v>
      </c>
      <c r="D376" s="44">
        <v>531002</v>
      </c>
      <c r="E376" s="34">
        <v>50200</v>
      </c>
      <c r="F376" s="17">
        <f>D376/E376*C376</f>
        <v>4040.6925099601594</v>
      </c>
      <c r="G376" s="18">
        <f>F376/$F$499</f>
        <v>0.00024722355520027597</v>
      </c>
      <c r="H376" s="19">
        <f>$B$509*G376</f>
        <v>23134.86494963599</v>
      </c>
      <c r="I376" s="20">
        <f>D376/E376</f>
        <v>10.57772908366534</v>
      </c>
      <c r="J376" s="20">
        <f>(I376-10)*C376</f>
        <v>220.6925099601596</v>
      </c>
      <c r="K376" s="20">
        <f>IF(J376&gt;0,J376,0)</f>
        <v>220.6925099601596</v>
      </c>
      <c r="L376" s="20">
        <f>K376/$K$499</f>
        <v>5.863494378027832E-05</v>
      </c>
      <c r="M376" s="21">
        <f>$F$509*L376</f>
        <v>1085.5610488233635</v>
      </c>
      <c r="N376" s="21">
        <f t="shared" si="5"/>
        <v>24220.425998459355</v>
      </c>
      <c r="O376" s="21">
        <v>27376.8</v>
      </c>
      <c r="AD376" s="38" t="e">
        <f>#REF!-O376</f>
        <v>#REF!</v>
      </c>
      <c r="AE376" s="68" t="e">
        <f>AD376/#REF!</f>
        <v>#REF!</v>
      </c>
      <c r="AF376" s="69">
        <v>20529.143067936777</v>
      </c>
      <c r="AG376" s="70" t="e">
        <f>#REF!-AF376</f>
        <v>#REF!</v>
      </c>
      <c r="AH376" s="68" t="e">
        <f>AG376/#REF!</f>
        <v>#REF!</v>
      </c>
      <c r="AI376" s="38" t="e">
        <f>#REF!-#REF!</f>
        <v>#REF!</v>
      </c>
      <c r="AJ376" s="68" t="e">
        <f>AI376/#REF!</f>
        <v>#REF!</v>
      </c>
      <c r="AK376" s="38" t="e">
        <f>#REF!-#REF!</f>
        <v>#REF!</v>
      </c>
      <c r="AL376" s="76" t="e">
        <f>AK376/#REF!</f>
        <v>#REF!</v>
      </c>
    </row>
    <row r="377" spans="1:38" s="39" customFormat="1" ht="12.75">
      <c r="A377" s="15" t="s">
        <v>518</v>
      </c>
      <c r="B377" s="15" t="s">
        <v>519</v>
      </c>
      <c r="C377" s="32">
        <v>6319</v>
      </c>
      <c r="D377" s="44">
        <v>11946002</v>
      </c>
      <c r="E377" s="34">
        <v>739600</v>
      </c>
      <c r="F377" s="17">
        <f>D377/E377*C377</f>
        <v>102064.34104651163</v>
      </c>
      <c r="G377" s="18">
        <f>F377/$F$499</f>
        <v>0.006244649695688141</v>
      </c>
      <c r="H377" s="19">
        <f>$B$509*G377</f>
        <v>584366.353159577</v>
      </c>
      <c r="I377" s="20">
        <f>D377/E377</f>
        <v>16.151976744186047</v>
      </c>
      <c r="J377" s="20">
        <f>(I377-10)*C377</f>
        <v>38874.34104651163</v>
      </c>
      <c r="K377" s="20">
        <f>IF(J377&gt;0,J377,0)</f>
        <v>38874.34104651163</v>
      </c>
      <c r="L377" s="20">
        <f>K377/$K$499</f>
        <v>0.010328374090126855</v>
      </c>
      <c r="M377" s="21">
        <f>$F$509*L377</f>
        <v>191218.4081208126</v>
      </c>
      <c r="N377" s="21">
        <f t="shared" si="5"/>
        <v>775584.7612803896</v>
      </c>
      <c r="O377" s="21">
        <v>879016.53</v>
      </c>
      <c r="AD377" s="38" t="e">
        <f>#REF!-O377</f>
        <v>#REF!</v>
      </c>
      <c r="AE377" s="68" t="e">
        <f>AD377/#REF!</f>
        <v>#REF!</v>
      </c>
      <c r="AF377" s="69">
        <v>6042.360964344384</v>
      </c>
      <c r="AG377" s="70" t="e">
        <f>#REF!-AF377</f>
        <v>#REF!</v>
      </c>
      <c r="AH377" s="68" t="e">
        <f>AG377/#REF!</f>
        <v>#REF!</v>
      </c>
      <c r="AI377" s="38" t="e">
        <f>#REF!-#REF!</f>
        <v>#REF!</v>
      </c>
      <c r="AJ377" s="68" t="e">
        <f>AI377/#REF!</f>
        <v>#REF!</v>
      </c>
      <c r="AK377" s="38" t="e">
        <f>#REF!-#REF!</f>
        <v>#REF!</v>
      </c>
      <c r="AL377" s="76" t="e">
        <f>AK377/#REF!</f>
        <v>#REF!</v>
      </c>
    </row>
    <row r="378" spans="1:38" s="39" customFormat="1" ht="12.75">
      <c r="A378" s="15" t="s">
        <v>24</v>
      </c>
      <c r="B378" s="15" t="s">
        <v>25</v>
      </c>
      <c r="C378" s="32">
        <v>4767</v>
      </c>
      <c r="D378" s="44">
        <v>3905075.2</v>
      </c>
      <c r="E378" s="34">
        <v>286050</v>
      </c>
      <c r="F378" s="17">
        <f>D378/E378*C378</f>
        <v>65077.760805453596</v>
      </c>
      <c r="G378" s="18">
        <f>F378/$F$499</f>
        <v>0.003981682682148968</v>
      </c>
      <c r="H378" s="19">
        <f>$B$509*G378</f>
        <v>372600.7865601552</v>
      </c>
      <c r="I378" s="20">
        <f>D378/E378</f>
        <v>13.651722426149275</v>
      </c>
      <c r="J378" s="20">
        <f>(I378-10)*C378</f>
        <v>17407.760805453596</v>
      </c>
      <c r="K378" s="20">
        <f>IF(J378&gt;0,J378,0)</f>
        <v>17407.760805453596</v>
      </c>
      <c r="L378" s="20">
        <f>K378/$K$499</f>
        <v>0.004625000985998872</v>
      </c>
      <c r="M378" s="21">
        <f>$F$509*L378</f>
        <v>85626.77129842715</v>
      </c>
      <c r="N378" s="21">
        <f t="shared" si="5"/>
        <v>458227.55785858235</v>
      </c>
      <c r="O378" s="21">
        <v>587928.39</v>
      </c>
      <c r="AD378" s="38" t="e">
        <f>#REF!-O378</f>
        <v>#REF!</v>
      </c>
      <c r="AE378" s="68" t="e">
        <f>AD378/#REF!</f>
        <v>#REF!</v>
      </c>
      <c r="AF378" s="69"/>
      <c r="AG378" s="70" t="e">
        <f>#REF!-AF378</f>
        <v>#REF!</v>
      </c>
      <c r="AH378" s="68" t="e">
        <f>AG378/#REF!</f>
        <v>#REF!</v>
      </c>
      <c r="AI378" s="38" t="e">
        <f>#REF!-#REF!</f>
        <v>#REF!</v>
      </c>
      <c r="AJ378" s="68"/>
      <c r="AK378" s="38" t="e">
        <f>#REF!-#REF!</f>
        <v>#REF!</v>
      </c>
      <c r="AL378" s="76" t="e">
        <f>AK378/#REF!</f>
        <v>#REF!</v>
      </c>
    </row>
    <row r="379" spans="1:38" s="39" customFormat="1" ht="12.75">
      <c r="A379" s="15" t="s">
        <v>965</v>
      </c>
      <c r="B379" s="15" t="s">
        <v>966</v>
      </c>
      <c r="C379" s="32">
        <v>18147</v>
      </c>
      <c r="D379" s="44">
        <v>26042995.24</v>
      </c>
      <c r="E379" s="34">
        <v>2121100</v>
      </c>
      <c r="F379" s="17">
        <f>D379/E379*C379</f>
        <v>222809.97341958416</v>
      </c>
      <c r="G379" s="18">
        <f>F379/$F$499</f>
        <v>0.013632285462724237</v>
      </c>
      <c r="H379" s="19">
        <f>$B$509*G379</f>
        <v>1275691.8849400121</v>
      </c>
      <c r="I379" s="20">
        <f>D379/E379</f>
        <v>12.27806102493989</v>
      </c>
      <c r="J379" s="20">
        <f>(I379-10)*C379</f>
        <v>41339.973419584174</v>
      </c>
      <c r="K379" s="20">
        <f>IF(J379&gt;0,J379,0)</f>
        <v>41339.973419584174</v>
      </c>
      <c r="L379" s="20">
        <f>K379/$K$499</f>
        <v>0.010983458467952099</v>
      </c>
      <c r="M379" s="21">
        <f>$F$509*L379</f>
        <v>203346.56990305273</v>
      </c>
      <c r="N379" s="21">
        <f t="shared" si="5"/>
        <v>1479038.4548430648</v>
      </c>
      <c r="O379" s="21">
        <v>1510441.98</v>
      </c>
      <c r="AD379" s="38" t="e">
        <f>#REF!-O379</f>
        <v>#REF!</v>
      </c>
      <c r="AE379" s="68" t="e">
        <f>AD379/#REF!</f>
        <v>#REF!</v>
      </c>
      <c r="AF379" s="69"/>
      <c r="AG379" s="70" t="e">
        <f>#REF!-AF379</f>
        <v>#REF!</v>
      </c>
      <c r="AH379" s="68" t="e">
        <f>AG379/#REF!</f>
        <v>#REF!</v>
      </c>
      <c r="AI379" s="38" t="e">
        <f>#REF!-#REF!</f>
        <v>#REF!</v>
      </c>
      <c r="AJ379" s="68"/>
      <c r="AK379" s="38" t="e">
        <f>#REF!-#REF!</f>
        <v>#REF!</v>
      </c>
      <c r="AL379" s="76" t="e">
        <f>AK379/#REF!</f>
        <v>#REF!</v>
      </c>
    </row>
    <row r="380" spans="1:38" s="39" customFormat="1" ht="12.75">
      <c r="A380" s="15" t="s">
        <v>248</v>
      </c>
      <c r="B380" s="15" t="s">
        <v>249</v>
      </c>
      <c r="C380" s="32">
        <v>92</v>
      </c>
      <c r="D380" s="44">
        <v>431490.15</v>
      </c>
      <c r="E380" s="34">
        <v>99550</v>
      </c>
      <c r="F380" s="17">
        <f>D380/E380*C380</f>
        <v>398.76538221999</v>
      </c>
      <c r="G380" s="18">
        <f>F380/$F$499</f>
        <v>2.439784646820227E-05</v>
      </c>
      <c r="H380" s="19">
        <f>$B$509*G380</f>
        <v>2283.119351821306</v>
      </c>
      <c r="I380" s="20">
        <f>D380/E380</f>
        <v>4.334406328478152</v>
      </c>
      <c r="J380" s="20">
        <f>(I380-10)*C380</f>
        <v>-521.23461778001</v>
      </c>
      <c r="K380" s="20">
        <f>IF(J380&gt;0,J380,0)</f>
        <v>0</v>
      </c>
      <c r="L380" s="20">
        <f>K380/$K$499</f>
        <v>0</v>
      </c>
      <c r="M380" s="21">
        <f>$F$509*L380</f>
        <v>0</v>
      </c>
      <c r="N380" s="21">
        <f t="shared" si="5"/>
        <v>2283.119351821306</v>
      </c>
      <c r="O380" s="21">
        <v>3107.29</v>
      </c>
      <c r="AD380" s="38" t="e">
        <f>#REF!-O380</f>
        <v>#REF!</v>
      </c>
      <c r="AE380" s="68" t="e">
        <f>AD380/#REF!</f>
        <v>#REF!</v>
      </c>
      <c r="AF380" s="69">
        <v>25650.86281657852</v>
      </c>
      <c r="AG380" s="70" t="e">
        <f>#REF!-AF380</f>
        <v>#REF!</v>
      </c>
      <c r="AH380" s="68" t="e">
        <f>AG380/#REF!</f>
        <v>#REF!</v>
      </c>
      <c r="AI380" s="38" t="e">
        <f>#REF!-#REF!</f>
        <v>#REF!</v>
      </c>
      <c r="AJ380" s="68" t="e">
        <f>AI380/#REF!</f>
        <v>#REF!</v>
      </c>
      <c r="AK380" s="38" t="e">
        <f>#REF!-#REF!</f>
        <v>#REF!</v>
      </c>
      <c r="AL380" s="76" t="e">
        <f>AK380/#REF!</f>
        <v>#REF!</v>
      </c>
    </row>
    <row r="381" spans="1:38" s="39" customFormat="1" ht="12.75">
      <c r="A381" s="15" t="s">
        <v>967</v>
      </c>
      <c r="B381" s="15" t="s">
        <v>968</v>
      </c>
      <c r="C381" s="32">
        <v>21404</v>
      </c>
      <c r="D381" s="44">
        <v>22745998.18</v>
      </c>
      <c r="E381" s="34">
        <v>1632100</v>
      </c>
      <c r="F381" s="17">
        <f>D381/E381*C381</f>
        <v>298299.94794725813</v>
      </c>
      <c r="G381" s="18">
        <f>F381/$F$499</f>
        <v>0.01825102342378078</v>
      </c>
      <c r="H381" s="19">
        <f>$B$509*G381</f>
        <v>1707907.4919044771</v>
      </c>
      <c r="I381" s="20">
        <f>D381/E381</f>
        <v>13.936644923717909</v>
      </c>
      <c r="J381" s="20">
        <f>(I381-10)*C381</f>
        <v>84259.94794725812</v>
      </c>
      <c r="K381" s="20">
        <f>IF(J381&gt;0,J381,0)</f>
        <v>84259.94794725812</v>
      </c>
      <c r="L381" s="20">
        <f>K381/$K$499</f>
        <v>0.022386701350709873</v>
      </c>
      <c r="M381" s="21">
        <f>$F$509*L381</f>
        <v>414464.9833559824</v>
      </c>
      <c r="N381" s="21">
        <f t="shared" si="5"/>
        <v>2122372.4752604594</v>
      </c>
      <c r="O381" s="21">
        <v>2340372.01</v>
      </c>
      <c r="AD381" s="38" t="e">
        <f>#REF!-O381</f>
        <v>#REF!</v>
      </c>
      <c r="AE381" s="68" t="e">
        <f>AD381/#REF!</f>
        <v>#REF!</v>
      </c>
      <c r="AF381" s="69">
        <v>1091892.5130774567</v>
      </c>
      <c r="AG381" s="70" t="e">
        <f>#REF!-AF381</f>
        <v>#REF!</v>
      </c>
      <c r="AH381" s="68" t="e">
        <f>AG381/#REF!</f>
        <v>#REF!</v>
      </c>
      <c r="AI381" s="38" t="e">
        <f>#REF!-#REF!</f>
        <v>#REF!</v>
      </c>
      <c r="AJ381" s="68" t="e">
        <f>AI381/#REF!</f>
        <v>#REF!</v>
      </c>
      <c r="AK381" s="38" t="e">
        <f>#REF!-#REF!</f>
        <v>#REF!</v>
      </c>
      <c r="AL381" s="76" t="e">
        <f>AK381/#REF!</f>
        <v>#REF!</v>
      </c>
    </row>
    <row r="382" spans="1:38" s="39" customFormat="1" ht="12.75">
      <c r="A382" s="15" t="s">
        <v>683</v>
      </c>
      <c r="B382" s="15" t="s">
        <v>684</v>
      </c>
      <c r="C382" s="32">
        <v>1227</v>
      </c>
      <c r="D382" s="44">
        <v>962298.87</v>
      </c>
      <c r="E382" s="34">
        <v>85050</v>
      </c>
      <c r="F382" s="17">
        <f>D382/E382*C382</f>
        <v>13882.900805291007</v>
      </c>
      <c r="G382" s="18">
        <f>F382/$F$499</f>
        <v>0.0008494039289346117</v>
      </c>
      <c r="H382" s="19">
        <f>$B$509*G382</f>
        <v>79486.13621251941</v>
      </c>
      <c r="I382" s="20">
        <f>D382/E382</f>
        <v>11.314507583774251</v>
      </c>
      <c r="J382" s="20">
        <f>(I382-10)*C382</f>
        <v>1612.900805291006</v>
      </c>
      <c r="K382" s="20">
        <f>IF(J382&gt;0,J382,0)</f>
        <v>1612.900805291006</v>
      </c>
      <c r="L382" s="20">
        <f>K382/$K$499</f>
        <v>0.0004285254087620662</v>
      </c>
      <c r="M382" s="21">
        <f>$F$509*L382</f>
        <v>7933.673372765721</v>
      </c>
      <c r="N382" s="21">
        <f t="shared" si="5"/>
        <v>87419.80958528514</v>
      </c>
      <c r="O382" s="21">
        <v>119841.44</v>
      </c>
      <c r="AD382" s="38" t="e">
        <f>#REF!-O382</f>
        <v>#REF!</v>
      </c>
      <c r="AE382" s="68" t="e">
        <f>AD382/#REF!</f>
        <v>#REF!</v>
      </c>
      <c r="AF382" s="69">
        <v>201543.03678078746</v>
      </c>
      <c r="AG382" s="70" t="e">
        <f>#REF!-AF382</f>
        <v>#REF!</v>
      </c>
      <c r="AH382" s="68" t="e">
        <f>AG382/#REF!</f>
        <v>#REF!</v>
      </c>
      <c r="AI382" s="38" t="e">
        <f>#REF!-#REF!</f>
        <v>#REF!</v>
      </c>
      <c r="AJ382" s="68" t="e">
        <f>AI382/#REF!</f>
        <v>#REF!</v>
      </c>
      <c r="AK382" s="38" t="e">
        <f>#REF!-#REF!</f>
        <v>#REF!</v>
      </c>
      <c r="AL382" s="76" t="e">
        <f>AK382/#REF!</f>
        <v>#REF!</v>
      </c>
    </row>
    <row r="383" spans="1:38" s="39" customFormat="1" ht="12.75">
      <c r="A383" s="15" t="s">
        <v>204</v>
      </c>
      <c r="B383" s="15" t="s">
        <v>205</v>
      </c>
      <c r="C383" s="32">
        <v>18832</v>
      </c>
      <c r="D383" s="44">
        <v>39435202.36</v>
      </c>
      <c r="E383" s="34">
        <v>3563250</v>
      </c>
      <c r="F383" s="17">
        <f>D383/E383*C383</f>
        <v>208417.52075872308</v>
      </c>
      <c r="G383" s="18">
        <f>F383/$F$499</f>
        <v>0.01275170538737848</v>
      </c>
      <c r="H383" s="19">
        <f>$B$509*G383</f>
        <v>1193288.3247130713</v>
      </c>
      <c r="I383" s="20">
        <f>D383/E383</f>
        <v>11.067200550059637</v>
      </c>
      <c r="J383" s="20">
        <f>(I383-10)*C383</f>
        <v>20097.520758723076</v>
      </c>
      <c r="K383" s="20">
        <f>IF(J383&gt;0,J383,0)</f>
        <v>20097.520758723076</v>
      </c>
      <c r="L383" s="20">
        <f>K383/$K$499</f>
        <v>0.005339632958197979</v>
      </c>
      <c r="M383" s="21">
        <f>$F$509*L383</f>
        <v>98857.390844516</v>
      </c>
      <c r="N383" s="21">
        <f t="shared" si="5"/>
        <v>1292145.7155575873</v>
      </c>
      <c r="O383" s="21">
        <v>1409155.57</v>
      </c>
      <c r="AD383" s="38" t="e">
        <f>#REF!-O383</f>
        <v>#REF!</v>
      </c>
      <c r="AE383" s="68" t="e">
        <f>AD383/#REF!</f>
        <v>#REF!</v>
      </c>
      <c r="AF383" s="69">
        <v>249315.3562689838</v>
      </c>
      <c r="AG383" s="70" t="e">
        <f>#REF!-AF383</f>
        <v>#REF!</v>
      </c>
      <c r="AH383" s="68" t="e">
        <f>AG383/#REF!</f>
        <v>#REF!</v>
      </c>
      <c r="AI383" s="38" t="e">
        <f>#REF!-#REF!</f>
        <v>#REF!</v>
      </c>
      <c r="AJ383" s="68" t="e">
        <f>AI383/#REF!</f>
        <v>#REF!</v>
      </c>
      <c r="AK383" s="38" t="e">
        <f>#REF!-#REF!</f>
        <v>#REF!</v>
      </c>
      <c r="AL383" s="76" t="e">
        <f>AK383/#REF!</f>
        <v>#REF!</v>
      </c>
    </row>
    <row r="384" spans="1:38" s="39" customFormat="1" ht="12.75">
      <c r="A384" s="15" t="s">
        <v>813</v>
      </c>
      <c r="B384" s="15" t="s">
        <v>814</v>
      </c>
      <c r="C384" s="32">
        <v>1334</v>
      </c>
      <c r="D384" s="44">
        <v>1760705.27</v>
      </c>
      <c r="E384" s="34">
        <v>160300</v>
      </c>
      <c r="F384" s="17">
        <f>D384/E384*C384</f>
        <v>14652.406925639427</v>
      </c>
      <c r="G384" s="18">
        <f>F384/$F$499</f>
        <v>0.0008964849771341401</v>
      </c>
      <c r="H384" s="19">
        <f>$B$509*G384</f>
        <v>83891.92064880025</v>
      </c>
      <c r="I384" s="20">
        <f>D384/E384</f>
        <v>10.983813287585777</v>
      </c>
      <c r="J384" s="20">
        <f>(I384-10)*C384</f>
        <v>1312.4069256394266</v>
      </c>
      <c r="K384" s="20">
        <f>IF(J384&gt;0,J384,0)</f>
        <v>1312.4069256394266</v>
      </c>
      <c r="L384" s="20">
        <f>K384/$K$499</f>
        <v>0.0003486883461319442</v>
      </c>
      <c r="M384" s="21">
        <f>$F$509*L384</f>
        <v>6455.578573724022</v>
      </c>
      <c r="N384" s="21">
        <f t="shared" si="5"/>
        <v>90347.49922252427</v>
      </c>
      <c r="O384" s="21">
        <v>137119.7</v>
      </c>
      <c r="AD384" s="38" t="e">
        <f>#REF!-O384</f>
        <v>#REF!</v>
      </c>
      <c r="AE384" s="68" t="e">
        <f>AD384/#REF!</f>
        <v>#REF!</v>
      </c>
      <c r="AF384" s="69">
        <v>34327.78907643524</v>
      </c>
      <c r="AG384" s="70" t="e">
        <f>#REF!-AF384</f>
        <v>#REF!</v>
      </c>
      <c r="AH384" s="68" t="e">
        <f>AG384/#REF!</f>
        <v>#REF!</v>
      </c>
      <c r="AI384" s="38" t="e">
        <f>#REF!-#REF!</f>
        <v>#REF!</v>
      </c>
      <c r="AJ384" s="68" t="e">
        <f>AI384/#REF!</f>
        <v>#REF!</v>
      </c>
      <c r="AK384" s="38" t="e">
        <f>#REF!-#REF!</f>
        <v>#REF!</v>
      </c>
      <c r="AL384" s="76" t="e">
        <f>AK384/#REF!</f>
        <v>#REF!</v>
      </c>
    </row>
    <row r="385" spans="1:38" s="39" customFormat="1" ht="12.75">
      <c r="A385" s="15" t="s">
        <v>815</v>
      </c>
      <c r="B385" s="15" t="s">
        <v>816</v>
      </c>
      <c r="C385" s="32">
        <v>2675</v>
      </c>
      <c r="D385" s="44">
        <v>3717837.29</v>
      </c>
      <c r="E385" s="34">
        <v>273300</v>
      </c>
      <c r="F385" s="17">
        <f>D385/E385*C385</f>
        <v>36389.36974295646</v>
      </c>
      <c r="G385" s="18">
        <f>F385/$F$499</f>
        <v>0.0022264276079348964</v>
      </c>
      <c r="H385" s="19">
        <f>$B$509*G385</f>
        <v>208346.25563081232</v>
      </c>
      <c r="I385" s="20">
        <f>D385/E385</f>
        <v>13.603502707647275</v>
      </c>
      <c r="J385" s="20">
        <f>(I385-10)*C385</f>
        <v>9639.36974295646</v>
      </c>
      <c r="K385" s="20">
        <f>IF(J385&gt;0,J385,0)</f>
        <v>9639.36974295646</v>
      </c>
      <c r="L385" s="20">
        <f>K385/$K$499</f>
        <v>0.002561047056185101</v>
      </c>
      <c r="M385" s="21">
        <f>$F$509*L385</f>
        <v>47414.950013704765</v>
      </c>
      <c r="N385" s="21">
        <f t="shared" si="5"/>
        <v>255761.2056445171</v>
      </c>
      <c r="O385" s="21">
        <v>340983.56</v>
      </c>
      <c r="AD385" s="38" t="e">
        <f>#REF!-O385</f>
        <v>#REF!</v>
      </c>
      <c r="AE385" s="68" t="e">
        <f>AD385/#REF!</f>
        <v>#REF!</v>
      </c>
      <c r="AF385" s="69">
        <v>100033.62743729418</v>
      </c>
      <c r="AG385" s="70" t="e">
        <f>#REF!-AF385</f>
        <v>#REF!</v>
      </c>
      <c r="AH385" s="68" t="e">
        <f>AG385/#REF!</f>
        <v>#REF!</v>
      </c>
      <c r="AI385" s="38" t="e">
        <f>#REF!-#REF!</f>
        <v>#REF!</v>
      </c>
      <c r="AJ385" s="68" t="e">
        <f>AI385/#REF!</f>
        <v>#REF!</v>
      </c>
      <c r="AK385" s="38" t="e">
        <f>#REF!-#REF!</f>
        <v>#REF!</v>
      </c>
      <c r="AL385" s="76" t="e">
        <f>AK385/#REF!</f>
        <v>#REF!</v>
      </c>
    </row>
    <row r="386" spans="1:38" s="39" customFormat="1" ht="12.75">
      <c r="A386" s="15" t="s">
        <v>206</v>
      </c>
      <c r="B386" s="15" t="s">
        <v>207</v>
      </c>
      <c r="C386" s="32">
        <v>1540</v>
      </c>
      <c r="D386" s="44">
        <v>4134046.11</v>
      </c>
      <c r="E386" s="34">
        <v>439950</v>
      </c>
      <c r="F386" s="17">
        <f>D386/E386*C386</f>
        <v>14470.805794749404</v>
      </c>
      <c r="G386" s="18">
        <f>F386/$F$499</f>
        <v>0.0008853739913077366</v>
      </c>
      <c r="H386" s="19">
        <f>$B$509*G386</f>
        <v>82852.16876778338</v>
      </c>
      <c r="I386" s="20">
        <f>D386/E386</f>
        <v>9.396627139447665</v>
      </c>
      <c r="J386" s="20">
        <f>(I386-10)*C386</f>
        <v>-929.1942052505965</v>
      </c>
      <c r="K386" s="20">
        <f>IF(J386&gt;0,J386,0)</f>
        <v>0</v>
      </c>
      <c r="L386" s="20">
        <f>K386/$K$499</f>
        <v>0</v>
      </c>
      <c r="M386" s="21">
        <f>$F$509*L386</f>
        <v>0</v>
      </c>
      <c r="N386" s="21">
        <f t="shared" si="5"/>
        <v>82852.16876778338</v>
      </c>
      <c r="O386" s="21">
        <v>101389.98</v>
      </c>
      <c r="AD386" s="38" t="e">
        <f>#REF!-O386</f>
        <v>#REF!</v>
      </c>
      <c r="AE386" s="68" t="e">
        <f>AD386/#REF!</f>
        <v>#REF!</v>
      </c>
      <c r="AF386" s="69">
        <v>276269.5302331692</v>
      </c>
      <c r="AG386" s="70" t="e">
        <f>#REF!-AF386</f>
        <v>#REF!</v>
      </c>
      <c r="AH386" s="68" t="e">
        <f>AG386/#REF!</f>
        <v>#REF!</v>
      </c>
      <c r="AI386" s="38" t="e">
        <f>#REF!-#REF!</f>
        <v>#REF!</v>
      </c>
      <c r="AJ386" s="68" t="e">
        <f>AI386/#REF!</f>
        <v>#REF!</v>
      </c>
      <c r="AK386" s="38" t="e">
        <f>#REF!-#REF!</f>
        <v>#REF!</v>
      </c>
      <c r="AL386" s="76" t="e">
        <f>AK386/#REF!</f>
        <v>#REF!</v>
      </c>
    </row>
    <row r="387" spans="1:38" s="39" customFormat="1" ht="12.75">
      <c r="A387" s="15" t="s">
        <v>685</v>
      </c>
      <c r="B387" s="15" t="s">
        <v>686</v>
      </c>
      <c r="C387" s="32">
        <v>612</v>
      </c>
      <c r="D387" s="44">
        <v>617686.22</v>
      </c>
      <c r="E387" s="34">
        <v>69550</v>
      </c>
      <c r="F387" s="17">
        <f>D387/E387*C387</f>
        <v>5435.283488713156</v>
      </c>
      <c r="G387" s="18">
        <f>F387/$F$499</f>
        <v>0.0003325494588585446</v>
      </c>
      <c r="H387" s="19">
        <f>$B$509*G387</f>
        <v>31119.554176520356</v>
      </c>
      <c r="I387" s="20">
        <f>D387/E387</f>
        <v>8.881182171099928</v>
      </c>
      <c r="J387" s="20">
        <f>(I387-10)*C387</f>
        <v>-684.7165112868441</v>
      </c>
      <c r="K387" s="20">
        <f>IF(J387&gt;0,J387,0)</f>
        <v>0</v>
      </c>
      <c r="L387" s="20">
        <f>K387/$K$499</f>
        <v>0</v>
      </c>
      <c r="M387" s="21">
        <f>$F$509*L387</f>
        <v>0</v>
      </c>
      <c r="N387" s="21">
        <f t="shared" si="5"/>
        <v>31119.554176520356</v>
      </c>
      <c r="O387" s="21">
        <v>36666.46</v>
      </c>
      <c r="AD387" s="38" t="e">
        <f>#REF!-O387</f>
        <v>#REF!</v>
      </c>
      <c r="AE387" s="68" t="e">
        <f>AD387/#REF!</f>
        <v>#REF!</v>
      </c>
      <c r="AF387" s="69">
        <v>971671.9612258769</v>
      </c>
      <c r="AG387" s="70" t="e">
        <f>#REF!-AF387</f>
        <v>#REF!</v>
      </c>
      <c r="AH387" s="68" t="e">
        <f>AG387/#REF!</f>
        <v>#REF!</v>
      </c>
      <c r="AI387" s="38" t="e">
        <f>#REF!-#REF!</f>
        <v>#REF!</v>
      </c>
      <c r="AJ387" s="68" t="e">
        <f>AI387/#REF!</f>
        <v>#REF!</v>
      </c>
      <c r="AK387" s="38" t="e">
        <f>#REF!-#REF!</f>
        <v>#REF!</v>
      </c>
      <c r="AL387" s="76" t="e">
        <f>AK387/#REF!</f>
        <v>#REF!</v>
      </c>
    </row>
    <row r="388" spans="1:38" s="39" customFormat="1" ht="12.75">
      <c r="A388" s="15" t="s">
        <v>637</v>
      </c>
      <c r="B388" s="15" t="s">
        <v>638</v>
      </c>
      <c r="C388" s="32">
        <v>41</v>
      </c>
      <c r="D388" s="44">
        <v>91160.34</v>
      </c>
      <c r="E388" s="34">
        <v>8550</v>
      </c>
      <c r="F388" s="17">
        <f>D388/E388*C388</f>
        <v>437.14315087719297</v>
      </c>
      <c r="G388" s="18">
        <f>F388/$F$499</f>
        <v>2.674593120484089E-05</v>
      </c>
      <c r="H388" s="19">
        <f>$B$509*G388</f>
        <v>2502.8501263764624</v>
      </c>
      <c r="I388" s="20">
        <f>D388/E388</f>
        <v>10.662028070175438</v>
      </c>
      <c r="J388" s="20">
        <f>(I388-10)*C388</f>
        <v>27.143150877192966</v>
      </c>
      <c r="K388" s="20">
        <f>IF(J388&gt;0,J388,0)</f>
        <v>27.143150877192966</v>
      </c>
      <c r="L388" s="20">
        <f>K388/$K$499</f>
        <v>7.21155931386676E-06</v>
      </c>
      <c r="M388" s="21">
        <f>$F$509*L388</f>
        <v>133.5140342548809</v>
      </c>
      <c r="N388" s="21">
        <f t="shared" si="5"/>
        <v>2636.364160631343</v>
      </c>
      <c r="O388" s="21">
        <v>2337.04</v>
      </c>
      <c r="AD388" s="38" t="e">
        <f>#REF!-O388</f>
        <v>#REF!</v>
      </c>
      <c r="AE388" s="68" t="e">
        <f>AD388/#REF!</f>
        <v>#REF!</v>
      </c>
      <c r="AF388" s="69">
        <v>100954.5951944137</v>
      </c>
      <c r="AG388" s="70" t="e">
        <f>#REF!-AF388</f>
        <v>#REF!</v>
      </c>
      <c r="AH388" s="68" t="e">
        <f>AG388/#REF!</f>
        <v>#REF!</v>
      </c>
      <c r="AI388" s="38" t="e">
        <f>#REF!-#REF!</f>
        <v>#REF!</v>
      </c>
      <c r="AJ388" s="68" t="e">
        <f>AI388/#REF!</f>
        <v>#REF!</v>
      </c>
      <c r="AK388" s="38" t="e">
        <f>#REF!-#REF!</f>
        <v>#REF!</v>
      </c>
      <c r="AL388" s="76" t="e">
        <f>AK388/#REF!</f>
        <v>#REF!</v>
      </c>
    </row>
    <row r="389" spans="1:38" s="39" customFormat="1" ht="12.75">
      <c r="A389" s="15" t="s">
        <v>308</v>
      </c>
      <c r="B389" s="15" t="s">
        <v>309</v>
      </c>
      <c r="C389" s="32">
        <v>1050</v>
      </c>
      <c r="D389" s="44">
        <v>1680762.73</v>
      </c>
      <c r="E389" s="40">
        <v>279800</v>
      </c>
      <c r="F389" s="17">
        <f>D389/E389*C389</f>
        <v>6307.365498570407</v>
      </c>
      <c r="G389" s="18">
        <f>F389/$F$499</f>
        <v>0.0003859064550594848</v>
      </c>
      <c r="H389" s="19">
        <f>$B$509*G389</f>
        <v>36112.63382148784</v>
      </c>
      <c r="I389" s="20">
        <f>D389/E389</f>
        <v>6.007014760543245</v>
      </c>
      <c r="J389" s="20">
        <f>(I389-10)*C389</f>
        <v>-4192.634501429593</v>
      </c>
      <c r="K389" s="20">
        <f>IF(J389&gt;0,J389,0)</f>
        <v>0</v>
      </c>
      <c r="L389" s="20">
        <f>K389/$K$499</f>
        <v>0</v>
      </c>
      <c r="M389" s="21">
        <f>$F$509*L389</f>
        <v>0</v>
      </c>
      <c r="N389" s="21">
        <f t="shared" si="5"/>
        <v>36112.63382148784</v>
      </c>
      <c r="O389" s="21">
        <v>59499.63</v>
      </c>
      <c r="AD389" s="38" t="e">
        <f>#REF!-O389</f>
        <v>#REF!</v>
      </c>
      <c r="AE389" s="68" t="e">
        <f>AD389/#REF!</f>
        <v>#REF!</v>
      </c>
      <c r="AF389" s="69">
        <v>209940.22322340173</v>
      </c>
      <c r="AG389" s="70" t="e">
        <f>#REF!-AF389</f>
        <v>#REF!</v>
      </c>
      <c r="AH389" s="68" t="e">
        <f>AG389/#REF!</f>
        <v>#REF!</v>
      </c>
      <c r="AI389" s="38" t="e">
        <f>#REF!-#REF!</f>
        <v>#REF!</v>
      </c>
      <c r="AJ389" s="68" t="e">
        <f>AI389/#REF!</f>
        <v>#REF!</v>
      </c>
      <c r="AK389" s="38" t="e">
        <f>#REF!-#REF!</f>
        <v>#REF!</v>
      </c>
      <c r="AL389" s="76" t="e">
        <f>AK389/#REF!</f>
        <v>#REF!</v>
      </c>
    </row>
    <row r="390" spans="1:38" s="39" customFormat="1" ht="12.75">
      <c r="A390" s="15" t="s">
        <v>969</v>
      </c>
      <c r="B390" s="15" t="s">
        <v>970</v>
      </c>
      <c r="C390" s="32">
        <v>2537</v>
      </c>
      <c r="D390" s="44">
        <v>4306356.07</v>
      </c>
      <c r="E390" s="34">
        <v>522150</v>
      </c>
      <c r="F390" s="17">
        <f>D390/E390*C390</f>
        <v>20923.537967231638</v>
      </c>
      <c r="G390" s="18">
        <f>F390/$F$499</f>
        <v>0.001280174482684891</v>
      </c>
      <c r="H390" s="19">
        <f>$B$509*G390</f>
        <v>119797.09516309071</v>
      </c>
      <c r="I390" s="20">
        <f>D390/E390</f>
        <v>8.247354342621852</v>
      </c>
      <c r="J390" s="20">
        <f>(I390-10)*C390</f>
        <v>-4446.462032768361</v>
      </c>
      <c r="K390" s="20">
        <f>IF(J390&gt;0,J390,0)</f>
        <v>0</v>
      </c>
      <c r="L390" s="20">
        <f>K390/$K$499</f>
        <v>0</v>
      </c>
      <c r="M390" s="21">
        <f>$F$509*L390</f>
        <v>0</v>
      </c>
      <c r="N390" s="21">
        <f t="shared" si="5"/>
        <v>119797.09516309071</v>
      </c>
      <c r="O390" s="21">
        <v>132142.34</v>
      </c>
      <c r="AD390" s="38" t="e">
        <f>#REF!-O390</f>
        <v>#REF!</v>
      </c>
      <c r="AE390" s="68" t="e">
        <f>AD390/#REF!</f>
        <v>#REF!</v>
      </c>
      <c r="AF390" s="69"/>
      <c r="AG390" s="70" t="e">
        <f>#REF!-AF390</f>
        <v>#REF!</v>
      </c>
      <c r="AH390" s="68" t="e">
        <f>AG390/#REF!</f>
        <v>#REF!</v>
      </c>
      <c r="AI390" s="38" t="e">
        <f>#REF!-#REF!</f>
        <v>#REF!</v>
      </c>
      <c r="AJ390" s="68"/>
      <c r="AK390" s="38" t="e">
        <f>#REF!-#REF!</f>
        <v>#REF!</v>
      </c>
      <c r="AL390" s="76" t="e">
        <f>AK390/#REF!</f>
        <v>#REF!</v>
      </c>
    </row>
    <row r="391" spans="1:38" s="39" customFormat="1" ht="12.75">
      <c r="A391" s="15" t="s">
        <v>140</v>
      </c>
      <c r="B391" s="15" t="s">
        <v>141</v>
      </c>
      <c r="C391" s="32">
        <v>858</v>
      </c>
      <c r="D391" s="44">
        <v>566354.94</v>
      </c>
      <c r="E391" s="34">
        <v>43350</v>
      </c>
      <c r="F391" s="17">
        <f>D391/E391*C391</f>
        <v>11209.516459515571</v>
      </c>
      <c r="G391" s="18">
        <f>F391/$F$499</f>
        <v>0.000685837020353913</v>
      </c>
      <c r="H391" s="19">
        <f>$B$509*G391</f>
        <v>64179.75354530787</v>
      </c>
      <c r="I391" s="20">
        <f>D391/E391</f>
        <v>13.064704498269895</v>
      </c>
      <c r="J391" s="20">
        <f>(I391-10)*C391</f>
        <v>2629.51645951557</v>
      </c>
      <c r="K391" s="20">
        <f>IF(J391&gt;0,J391,0)</f>
        <v>2629.51645951557</v>
      </c>
      <c r="L391" s="20">
        <f>K391/$K$499</f>
        <v>0.0006986261101513844</v>
      </c>
      <c r="M391" s="21">
        <f>$F$509*L391</f>
        <v>12934.288735967193</v>
      </c>
      <c r="N391" s="21">
        <f t="shared" si="5"/>
        <v>77114.04228127506</v>
      </c>
      <c r="O391" s="21">
        <v>98856.39</v>
      </c>
      <c r="AD391" s="38" t="e">
        <f>#REF!-O391</f>
        <v>#REF!</v>
      </c>
      <c r="AE391" s="68" t="e">
        <f>AD391/#REF!</f>
        <v>#REF!</v>
      </c>
      <c r="AF391" s="69"/>
      <c r="AG391" s="70" t="e">
        <f>#REF!-AF391</f>
        <v>#REF!</v>
      </c>
      <c r="AH391" s="68" t="e">
        <f>AG391/#REF!</f>
        <v>#REF!</v>
      </c>
      <c r="AI391" s="38" t="e">
        <f>#REF!-#REF!</f>
        <v>#REF!</v>
      </c>
      <c r="AJ391" s="68"/>
      <c r="AK391" s="38" t="e">
        <f>#REF!-#REF!</f>
        <v>#REF!</v>
      </c>
      <c r="AL391" s="76" t="e">
        <f>AK391/#REF!</f>
        <v>#REF!</v>
      </c>
    </row>
    <row r="392" spans="1:38" s="39" customFormat="1" ht="12.75">
      <c r="A392" s="15" t="s">
        <v>687</v>
      </c>
      <c r="B392" s="15" t="s">
        <v>688</v>
      </c>
      <c r="C392" s="32">
        <v>188</v>
      </c>
      <c r="D392" s="44">
        <v>306202.78</v>
      </c>
      <c r="E392" s="34">
        <v>31500</v>
      </c>
      <c r="F392" s="17">
        <f>D392/E392*C392</f>
        <v>1827.4959568253971</v>
      </c>
      <c r="G392" s="18">
        <f>F392/$F$499</f>
        <v>0.00011181252877986487</v>
      </c>
      <c r="H392" s="19">
        <f>$B$509*G392</f>
        <v>10463.27382074867</v>
      </c>
      <c r="I392" s="20">
        <f>D392/E392</f>
        <v>9.720723174603176</v>
      </c>
      <c r="J392" s="20">
        <f>(I392-10)*C392</f>
        <v>-52.50404317460293</v>
      </c>
      <c r="K392" s="20">
        <f>IF(J392&gt;0,J392,0)</f>
        <v>0</v>
      </c>
      <c r="L392" s="20">
        <f>K392/$K$499</f>
        <v>0</v>
      </c>
      <c r="M392" s="21">
        <f>$F$509*L392</f>
        <v>0</v>
      </c>
      <c r="N392" s="21">
        <f t="shared" si="5"/>
        <v>10463.27382074867</v>
      </c>
      <c r="O392" s="21">
        <v>20852.69</v>
      </c>
      <c r="AD392" s="38" t="e">
        <f>#REF!-O392</f>
        <v>#REF!</v>
      </c>
      <c r="AE392" s="68" t="e">
        <f>AD392/#REF!</f>
        <v>#REF!</v>
      </c>
      <c r="AF392" s="69">
        <v>360222.99483091175</v>
      </c>
      <c r="AG392" s="70" t="e">
        <f>#REF!-AF392</f>
        <v>#REF!</v>
      </c>
      <c r="AH392" s="68" t="e">
        <f>AG392/#REF!</f>
        <v>#REF!</v>
      </c>
      <c r="AI392" s="38" t="e">
        <f>#REF!-#REF!</f>
        <v>#REF!</v>
      </c>
      <c r="AJ392" s="68" t="e">
        <f>AI392/#REF!</f>
        <v>#REF!</v>
      </c>
      <c r="AK392" s="38" t="e">
        <f>#REF!-#REF!</f>
        <v>#REF!</v>
      </c>
      <c r="AL392" s="76" t="e">
        <f>AK392/#REF!</f>
        <v>#REF!</v>
      </c>
    </row>
    <row r="393" spans="1:38" s="39" customFormat="1" ht="12.75">
      <c r="A393" s="15" t="s">
        <v>372</v>
      </c>
      <c r="B393" s="15" t="s">
        <v>373</v>
      </c>
      <c r="C393" s="32">
        <v>4002</v>
      </c>
      <c r="D393" s="44">
        <v>2856648.48</v>
      </c>
      <c r="E393" s="34">
        <v>369900</v>
      </c>
      <c r="F393" s="17">
        <f>D393/E393*C393</f>
        <v>30906.480716301703</v>
      </c>
      <c r="G393" s="18">
        <f>F393/$F$499</f>
        <v>0.0018909654774716368</v>
      </c>
      <c r="H393" s="19">
        <f>$B$509*G393</f>
        <v>176954.137360781</v>
      </c>
      <c r="I393" s="20">
        <f>D393/E393</f>
        <v>7.722758799675588</v>
      </c>
      <c r="J393" s="20">
        <f>(I393-10)*C393</f>
        <v>-9113.519283698297</v>
      </c>
      <c r="K393" s="20">
        <f>IF(J393&gt;0,J393,0)</f>
        <v>0</v>
      </c>
      <c r="L393" s="20">
        <f>K393/$K$499</f>
        <v>0</v>
      </c>
      <c r="M393" s="21">
        <f>$F$509*L393</f>
        <v>0</v>
      </c>
      <c r="N393" s="21">
        <f t="shared" si="5"/>
        <v>176954.137360781</v>
      </c>
      <c r="O393" s="21">
        <v>203311.3</v>
      </c>
      <c r="AD393" s="38" t="e">
        <f>#REF!-O393</f>
        <v>#REF!</v>
      </c>
      <c r="AE393" s="68" t="e">
        <f>AD393/#REF!</f>
        <v>#REF!</v>
      </c>
      <c r="AF393" s="69">
        <v>79168.65845704825</v>
      </c>
      <c r="AG393" s="70" t="e">
        <f>#REF!-AF393</f>
        <v>#REF!</v>
      </c>
      <c r="AH393" s="68" t="e">
        <f>AG393/#REF!</f>
        <v>#REF!</v>
      </c>
      <c r="AI393" s="38" t="e">
        <f>#REF!-#REF!</f>
        <v>#REF!</v>
      </c>
      <c r="AJ393" s="68" t="e">
        <f>AI393/#REF!</f>
        <v>#REF!</v>
      </c>
      <c r="AK393" s="38" t="e">
        <f>#REF!-#REF!</f>
        <v>#REF!</v>
      </c>
      <c r="AL393" s="76" t="e">
        <f>AK393/#REF!</f>
        <v>#REF!</v>
      </c>
    </row>
    <row r="394" spans="1:38" s="39" customFormat="1" ht="12.75">
      <c r="A394" s="15" t="s">
        <v>767</v>
      </c>
      <c r="B394" s="15" t="s">
        <v>768</v>
      </c>
      <c r="C394" s="32">
        <v>8707</v>
      </c>
      <c r="D394" s="44">
        <v>16333211.399999999</v>
      </c>
      <c r="E394" s="34">
        <v>1084550</v>
      </c>
      <c r="F394" s="17">
        <f>D394/E394*C394</f>
        <v>131126.5240512655</v>
      </c>
      <c r="G394" s="18">
        <f>F394/$F$499</f>
        <v>0.008022774654864293</v>
      </c>
      <c r="H394" s="19">
        <f>$B$509*G394</f>
        <v>750761.0187519896</v>
      </c>
      <c r="I394" s="20">
        <f>D394/E394</f>
        <v>15.059897100179796</v>
      </c>
      <c r="J394" s="20">
        <f>(I394-10)*C394</f>
        <v>44056.524051265485</v>
      </c>
      <c r="K394" s="20">
        <f>IF(J394&gt;0,J394,0)</f>
        <v>44056.524051265485</v>
      </c>
      <c r="L394" s="20">
        <f>K394/$K$499</f>
        <v>0.011705208352412011</v>
      </c>
      <c r="M394" s="21">
        <f>$F$509*L394</f>
        <v>216708.96971191847</v>
      </c>
      <c r="N394" s="21">
        <f t="shared" si="5"/>
        <v>967469.9884639081</v>
      </c>
      <c r="O394" s="21">
        <v>1054916.33</v>
      </c>
      <c r="AD394" s="38" t="e">
        <f>#REF!-O394</f>
        <v>#REF!</v>
      </c>
      <c r="AE394" s="68" t="e">
        <f>AD394/#REF!</f>
        <v>#REF!</v>
      </c>
      <c r="AF394" s="69">
        <v>158182.39495267242</v>
      </c>
      <c r="AG394" s="70" t="e">
        <f>#REF!-AF394</f>
        <v>#REF!</v>
      </c>
      <c r="AH394" s="68" t="e">
        <f>AG394/#REF!</f>
        <v>#REF!</v>
      </c>
      <c r="AI394" s="38" t="e">
        <f>#REF!-#REF!</f>
        <v>#REF!</v>
      </c>
      <c r="AJ394" s="68" t="e">
        <f>AI394/#REF!</f>
        <v>#REF!</v>
      </c>
      <c r="AK394" s="38" t="e">
        <f>#REF!-#REF!</f>
        <v>#REF!</v>
      </c>
      <c r="AL394" s="76" t="e">
        <f>AK394/#REF!</f>
        <v>#REF!</v>
      </c>
    </row>
    <row r="395" spans="1:38" s="39" customFormat="1" ht="12.75">
      <c r="A395" s="15" t="s">
        <v>769</v>
      </c>
      <c r="B395" s="15" t="s">
        <v>770</v>
      </c>
      <c r="C395" s="32">
        <v>957</v>
      </c>
      <c r="D395" s="44">
        <v>1317152.78</v>
      </c>
      <c r="E395" s="34">
        <v>104300</v>
      </c>
      <c r="F395" s="17">
        <f>D395/E395*C395</f>
        <v>12085.476610354746</v>
      </c>
      <c r="G395" s="18">
        <f>F395/$F$499</f>
        <v>0.0007394312946448727</v>
      </c>
      <c r="H395" s="19">
        <f>$B$509*G395</f>
        <v>69195.03737127931</v>
      </c>
      <c r="I395" s="20">
        <f>D395/E395</f>
        <v>12.628502205177373</v>
      </c>
      <c r="J395" s="20">
        <f>(I395-10)*C395</f>
        <v>2515.476610354746</v>
      </c>
      <c r="K395" s="20">
        <f>IF(J395&gt;0,J395,0)</f>
        <v>2515.476610354746</v>
      </c>
      <c r="L395" s="20">
        <f>K395/$K$499</f>
        <v>0.0006683273014357488</v>
      </c>
      <c r="M395" s="21">
        <f>$F$509*L395</f>
        <v>12373.339847012912</v>
      </c>
      <c r="N395" s="21">
        <f t="shared" si="5"/>
        <v>81568.37721829223</v>
      </c>
      <c r="O395" s="21">
        <v>90493.87</v>
      </c>
      <c r="AD395" s="38" t="e">
        <f>#REF!-O395</f>
        <v>#REF!</v>
      </c>
      <c r="AE395" s="68" t="e">
        <f>AD395/#REF!</f>
        <v>#REF!</v>
      </c>
      <c r="AF395" s="69">
        <v>7755.770427607345</v>
      </c>
      <c r="AG395" s="70" t="e">
        <f>#REF!-AF395</f>
        <v>#REF!</v>
      </c>
      <c r="AH395" s="68" t="e">
        <f>AG395/#REF!</f>
        <v>#REF!</v>
      </c>
      <c r="AI395" s="38" t="e">
        <f>#REF!-#REF!</f>
        <v>#REF!</v>
      </c>
      <c r="AJ395" s="68" t="e">
        <f>AI395/#REF!</f>
        <v>#REF!</v>
      </c>
      <c r="AK395" s="38" t="e">
        <f>#REF!-#REF!</f>
        <v>#REF!</v>
      </c>
      <c r="AL395" s="76" t="e">
        <f>AK395/#REF!</f>
        <v>#REF!</v>
      </c>
    </row>
    <row r="396" spans="1:38" s="39" customFormat="1" ht="12.75">
      <c r="A396" s="15" t="s">
        <v>142</v>
      </c>
      <c r="B396" s="15" t="s">
        <v>143</v>
      </c>
      <c r="C396" s="32">
        <v>444</v>
      </c>
      <c r="D396" s="44">
        <v>286001.63</v>
      </c>
      <c r="E396" s="34">
        <v>18100</v>
      </c>
      <c r="F396" s="17">
        <f>D396/E396*C396</f>
        <v>7015.730592265194</v>
      </c>
      <c r="G396" s="18">
        <f>F396/$F$499</f>
        <v>0.00042924668359984675</v>
      </c>
      <c r="H396" s="19">
        <f>$B$509*G396</f>
        <v>40168.35712566639</v>
      </c>
      <c r="I396" s="20">
        <f>D396/E396</f>
        <v>15.80119502762431</v>
      </c>
      <c r="J396" s="20">
        <f>(I396-10)*C396</f>
        <v>2575.7305922651935</v>
      </c>
      <c r="K396" s="20">
        <f>IF(J396&gt;0,J396,0)</f>
        <v>2575.7305922651935</v>
      </c>
      <c r="L396" s="20">
        <f>K396/$K$499</f>
        <v>0.0006843359500414255</v>
      </c>
      <c r="M396" s="21">
        <f>$F$509*L396</f>
        <v>12669.722247169118</v>
      </c>
      <c r="N396" s="21">
        <f aca="true" t="shared" si="6" ref="N396:N459">H396+M396</f>
        <v>52838.07937283551</v>
      </c>
      <c r="O396" s="21">
        <v>57721.26</v>
      </c>
      <c r="AD396" s="38" t="e">
        <f>#REF!-O396</f>
        <v>#REF!</v>
      </c>
      <c r="AE396" s="68" t="e">
        <f>AD396/#REF!</f>
        <v>#REF!</v>
      </c>
      <c r="AF396" s="69">
        <v>42563.060720841786</v>
      </c>
      <c r="AG396" s="70" t="e">
        <f>#REF!-AF396</f>
        <v>#REF!</v>
      </c>
      <c r="AH396" s="68" t="e">
        <f>AG396/#REF!</f>
        <v>#REF!</v>
      </c>
      <c r="AI396" s="38" t="e">
        <f>#REF!-#REF!</f>
        <v>#REF!</v>
      </c>
      <c r="AJ396" s="68" t="e">
        <f>AI396/#REF!</f>
        <v>#REF!</v>
      </c>
      <c r="AK396" s="38" t="e">
        <f>#REF!-#REF!</f>
        <v>#REF!</v>
      </c>
      <c r="AL396" s="76" t="e">
        <f>AK396/#REF!</f>
        <v>#REF!</v>
      </c>
    </row>
    <row r="397" spans="1:38" s="39" customFormat="1" ht="12.75">
      <c r="A397" s="15" t="s">
        <v>971</v>
      </c>
      <c r="B397" s="15" t="s">
        <v>972</v>
      </c>
      <c r="C397" s="32">
        <v>7210</v>
      </c>
      <c r="D397" s="44">
        <v>8438740.34</v>
      </c>
      <c r="E397" s="34">
        <v>739150</v>
      </c>
      <c r="F397" s="17">
        <f>D397/E397*C397</f>
        <v>82315.25110112967</v>
      </c>
      <c r="G397" s="18">
        <f>F397/$F$499</f>
        <v>0.0050363320085015225</v>
      </c>
      <c r="H397" s="19">
        <f>$B$509*G397</f>
        <v>471293.525262279</v>
      </c>
      <c r="I397" s="20">
        <f>D397/E397</f>
        <v>11.416817073665698</v>
      </c>
      <c r="J397" s="20">
        <f>(I397-10)*C397</f>
        <v>10215.25110112968</v>
      </c>
      <c r="K397" s="20">
        <f>IF(J397&gt;0,J397,0)</f>
        <v>10215.25110112968</v>
      </c>
      <c r="L397" s="20">
        <f>K397/$K$499</f>
        <v>0.0027140507583347244</v>
      </c>
      <c r="M397" s="21">
        <f>$F$509*L397</f>
        <v>50247.644115055096</v>
      </c>
      <c r="N397" s="21">
        <f t="shared" si="6"/>
        <v>521541.1693773341</v>
      </c>
      <c r="O397" s="21">
        <v>516264.79</v>
      </c>
      <c r="AD397" s="38" t="e">
        <f>#REF!-O397</f>
        <v>#REF!</v>
      </c>
      <c r="AE397" s="68" t="e">
        <f>AD397/#REF!</f>
        <v>#REF!</v>
      </c>
      <c r="AF397" s="69">
        <v>190863.83011631592</v>
      </c>
      <c r="AG397" s="70" t="e">
        <f>#REF!-AF397</f>
        <v>#REF!</v>
      </c>
      <c r="AH397" s="68" t="e">
        <f>AG397/#REF!</f>
        <v>#REF!</v>
      </c>
      <c r="AI397" s="38" t="e">
        <f>#REF!-#REF!</f>
        <v>#REF!</v>
      </c>
      <c r="AJ397" s="68" t="e">
        <f>AI397/#REF!</f>
        <v>#REF!</v>
      </c>
      <c r="AK397" s="38" t="e">
        <f>#REF!-#REF!</f>
        <v>#REF!</v>
      </c>
      <c r="AL397" s="76" t="e">
        <f>AK397/#REF!</f>
        <v>#REF!</v>
      </c>
    </row>
    <row r="398" spans="1:38" s="39" customFormat="1" ht="12.75">
      <c r="A398" s="15" t="s">
        <v>452</v>
      </c>
      <c r="B398" s="15" t="s">
        <v>453</v>
      </c>
      <c r="C398" s="32">
        <v>914</v>
      </c>
      <c r="D398" s="44">
        <v>1826508.25</v>
      </c>
      <c r="E398" s="34">
        <v>728850</v>
      </c>
      <c r="F398" s="17">
        <f>D398/E398*C398</f>
        <v>2290.4967284077657</v>
      </c>
      <c r="G398" s="18">
        <f>F398/$F$499</f>
        <v>0.00014014051872933832</v>
      </c>
      <c r="H398" s="19">
        <f>$B$509*G398</f>
        <v>13114.170986452815</v>
      </c>
      <c r="I398" s="20">
        <f>D398/E398</f>
        <v>2.5060139260478835</v>
      </c>
      <c r="J398" s="20">
        <f>(I398-10)*C398</f>
        <v>-6849.503271592235</v>
      </c>
      <c r="K398" s="20">
        <f>IF(J398&gt;0,J398,0)</f>
        <v>0</v>
      </c>
      <c r="L398" s="20">
        <f>K398/$K$499</f>
        <v>0</v>
      </c>
      <c r="M398" s="21">
        <f>$F$509*L398</f>
        <v>0</v>
      </c>
      <c r="N398" s="21">
        <f t="shared" si="6"/>
        <v>13114.170986452815</v>
      </c>
      <c r="O398" s="21">
        <v>21346.91</v>
      </c>
      <c r="AD398" s="38" t="e">
        <f>#REF!-O398</f>
        <v>#REF!</v>
      </c>
      <c r="AE398" s="68" t="e">
        <f>AD398/#REF!</f>
        <v>#REF!</v>
      </c>
      <c r="AF398" s="69">
        <v>5439.539361954742</v>
      </c>
      <c r="AG398" s="70" t="e">
        <f>#REF!-AF398</f>
        <v>#REF!</v>
      </c>
      <c r="AH398" s="68" t="e">
        <f>AG398/#REF!</f>
        <v>#REF!</v>
      </c>
      <c r="AI398" s="38" t="e">
        <f>#REF!-#REF!</f>
        <v>#REF!</v>
      </c>
      <c r="AJ398" s="68" t="e">
        <f>AI398/#REF!</f>
        <v>#REF!</v>
      </c>
      <c r="AK398" s="38" t="e">
        <f>#REF!-#REF!</f>
        <v>#REF!</v>
      </c>
      <c r="AL398" s="76" t="e">
        <f>AK398/#REF!</f>
        <v>#REF!</v>
      </c>
    </row>
    <row r="399" spans="1:38" s="39" customFormat="1" ht="12.75">
      <c r="A399" s="15" t="s">
        <v>208</v>
      </c>
      <c r="B399" s="15" t="s">
        <v>209</v>
      </c>
      <c r="C399" s="32">
        <v>23746</v>
      </c>
      <c r="D399" s="44">
        <v>50991740.81</v>
      </c>
      <c r="E399" s="34">
        <v>3843700</v>
      </c>
      <c r="F399" s="17">
        <f>D399/E399*C399</f>
        <v>315021.9520967453</v>
      </c>
      <c r="G399" s="18">
        <f>F399/$F$499</f>
        <v>0.019274133523279727</v>
      </c>
      <c r="H399" s="19">
        <f>$B$509*G399</f>
        <v>1803648.8299875013</v>
      </c>
      <c r="I399" s="20">
        <f>D399/E399</f>
        <v>13.266316520540105</v>
      </c>
      <c r="J399" s="20">
        <f>(I399-10)*C399</f>
        <v>77561.95209674533</v>
      </c>
      <c r="K399" s="20">
        <f>IF(J399&gt;0,J399,0)</f>
        <v>77561.95209674533</v>
      </c>
      <c r="L399" s="20">
        <f>K399/$K$499</f>
        <v>0.0206071366060511</v>
      </c>
      <c r="M399" s="21">
        <f>$F$509*L399</f>
        <v>381518.31288760167</v>
      </c>
      <c r="N399" s="21">
        <f t="shared" si="6"/>
        <v>2185167.142875103</v>
      </c>
      <c r="O399" s="21">
        <v>2291242.41</v>
      </c>
      <c r="AD399" s="38" t="e">
        <f>#REF!-O399</f>
        <v>#REF!</v>
      </c>
      <c r="AE399" s="68" t="e">
        <f>AD399/#REF!</f>
        <v>#REF!</v>
      </c>
      <c r="AF399" s="69">
        <v>117031.87751969085</v>
      </c>
      <c r="AG399" s="70" t="e">
        <f>#REF!-AF399</f>
        <v>#REF!</v>
      </c>
      <c r="AH399" s="68" t="e">
        <f>AG399/#REF!</f>
        <v>#REF!</v>
      </c>
      <c r="AI399" s="38" t="e">
        <f>#REF!-#REF!</f>
        <v>#REF!</v>
      </c>
      <c r="AJ399" s="68" t="e">
        <f>AI399/#REF!</f>
        <v>#REF!</v>
      </c>
      <c r="AK399" s="38" t="e">
        <f>#REF!-#REF!</f>
        <v>#REF!</v>
      </c>
      <c r="AL399" s="76" t="e">
        <f>AK399/#REF!</f>
        <v>#REF!</v>
      </c>
    </row>
    <row r="400" spans="1:38" s="39" customFormat="1" ht="12.75">
      <c r="A400" s="15" t="s">
        <v>414</v>
      </c>
      <c r="B400" s="15" t="s">
        <v>415</v>
      </c>
      <c r="C400" s="32">
        <v>1512</v>
      </c>
      <c r="D400" s="44">
        <v>2342570.82</v>
      </c>
      <c r="E400" s="34">
        <v>293100</v>
      </c>
      <c r="F400" s="17">
        <f>D400/E400*C400</f>
        <v>12084.50044298874</v>
      </c>
      <c r="G400" s="18">
        <f>F400/$F$499</f>
        <v>0.000739371569346276</v>
      </c>
      <c r="H400" s="19">
        <f>$B$509*G400</f>
        <v>69189.44835401923</v>
      </c>
      <c r="I400" s="20">
        <f>D400/E400</f>
        <v>7.992394472876151</v>
      </c>
      <c r="J400" s="20">
        <f>(I400-10)*C400</f>
        <v>-3035.49955701126</v>
      </c>
      <c r="K400" s="20">
        <f>IF(J400&gt;0,J400,0)</f>
        <v>0</v>
      </c>
      <c r="L400" s="20">
        <f>K400/$K$499</f>
        <v>0</v>
      </c>
      <c r="M400" s="21">
        <f>$F$509*L400</f>
        <v>0</v>
      </c>
      <c r="N400" s="21">
        <f t="shared" si="6"/>
        <v>69189.44835401923</v>
      </c>
      <c r="O400" s="21">
        <v>82102.33</v>
      </c>
      <c r="AD400" s="38" t="e">
        <f>#REF!-O400</f>
        <v>#REF!</v>
      </c>
      <c r="AE400" s="68" t="e">
        <f>AD400/#REF!</f>
        <v>#REF!</v>
      </c>
      <c r="AF400" s="69">
        <v>1091.7191155001553</v>
      </c>
      <c r="AG400" s="70" t="e">
        <f>#REF!-AF400</f>
        <v>#REF!</v>
      </c>
      <c r="AH400" s="68" t="e">
        <f>AG400/#REF!</f>
        <v>#REF!</v>
      </c>
      <c r="AI400" s="38" t="e">
        <f>#REF!-#REF!</f>
        <v>#REF!</v>
      </c>
      <c r="AJ400" s="68" t="e">
        <f>AI400/#REF!</f>
        <v>#REF!</v>
      </c>
      <c r="AK400" s="38" t="e">
        <f>#REF!-#REF!</f>
        <v>#REF!</v>
      </c>
      <c r="AL400" s="76" t="e">
        <f>AK400/#REF!</f>
        <v>#REF!</v>
      </c>
    </row>
    <row r="401" spans="1:38" s="39" customFormat="1" ht="12.75">
      <c r="A401" s="15" t="s">
        <v>771</v>
      </c>
      <c r="B401" s="15" t="s">
        <v>772</v>
      </c>
      <c r="C401" s="32">
        <v>992</v>
      </c>
      <c r="D401" s="44">
        <v>991256.07</v>
      </c>
      <c r="E401" s="34">
        <v>79550</v>
      </c>
      <c r="F401" s="17">
        <f>D401/E401*C401</f>
        <v>12361.106492017598</v>
      </c>
      <c r="G401" s="18">
        <f>F401/$F$499</f>
        <v>0.0007562952849376637</v>
      </c>
      <c r="H401" s="19">
        <f>$B$509*G401</f>
        <v>70773.14807201587</v>
      </c>
      <c r="I401" s="20">
        <f>D401/E401</f>
        <v>12.460792834695159</v>
      </c>
      <c r="J401" s="20">
        <f>(I401-10)*C401</f>
        <v>2441.1064920175977</v>
      </c>
      <c r="K401" s="20">
        <f>IF(J401&gt;0,J401,0)</f>
        <v>2441.1064920175977</v>
      </c>
      <c r="L401" s="20">
        <f>K401/$K$499</f>
        <v>0.0006485681908595968</v>
      </c>
      <c r="M401" s="21">
        <f>$F$509*L401</f>
        <v>12007.521796922465</v>
      </c>
      <c r="N401" s="21">
        <f t="shared" si="6"/>
        <v>82780.66986893833</v>
      </c>
      <c r="O401" s="21">
        <v>117453.04</v>
      </c>
      <c r="AD401" s="38" t="e">
        <f>#REF!-O401</f>
        <v>#REF!</v>
      </c>
      <c r="AE401" s="68" t="e">
        <f>AD401/#REF!</f>
        <v>#REF!</v>
      </c>
      <c r="AF401" s="69">
        <v>68206.9188182899</v>
      </c>
      <c r="AG401" s="70" t="e">
        <f>#REF!-AF401</f>
        <v>#REF!</v>
      </c>
      <c r="AH401" s="68" t="e">
        <f>AG401/#REF!</f>
        <v>#REF!</v>
      </c>
      <c r="AI401" s="38" t="e">
        <f>#REF!-#REF!</f>
        <v>#REF!</v>
      </c>
      <c r="AJ401" s="68" t="e">
        <f>AI401/#REF!</f>
        <v>#REF!</v>
      </c>
      <c r="AK401" s="38" t="e">
        <f>#REF!-#REF!</f>
        <v>#REF!</v>
      </c>
      <c r="AL401" s="76" t="e">
        <f>AK401/#REF!</f>
        <v>#REF!</v>
      </c>
    </row>
    <row r="402" spans="1:38" s="39" customFormat="1" ht="12.75">
      <c r="A402" s="15" t="s">
        <v>450</v>
      </c>
      <c r="B402" s="15" t="s">
        <v>451</v>
      </c>
      <c r="C402" s="32">
        <v>528</v>
      </c>
      <c r="D402" s="44">
        <v>599027</v>
      </c>
      <c r="E402" s="34">
        <v>52450</v>
      </c>
      <c r="F402" s="17">
        <f>D402/E402*C402</f>
        <v>6030.243203050524</v>
      </c>
      <c r="G402" s="18">
        <f>F402/$F$499</f>
        <v>0.00036895115372071445</v>
      </c>
      <c r="H402" s="19">
        <f>$B$509*G402</f>
        <v>34525.97834954033</v>
      </c>
      <c r="I402" s="20">
        <f>D402/E402</f>
        <v>11.42091515729266</v>
      </c>
      <c r="J402" s="20">
        <f>(I402-10)*C402</f>
        <v>750.2432030505244</v>
      </c>
      <c r="K402" s="20">
        <f>IF(J402&gt;0,J402,0)</f>
        <v>750.2432030505244</v>
      </c>
      <c r="L402" s="20">
        <f>K402/$K$499</f>
        <v>0.00019932922979735371</v>
      </c>
      <c r="M402" s="21">
        <f>$F$509*L402</f>
        <v>3690.3599425424645</v>
      </c>
      <c r="N402" s="21">
        <f t="shared" si="6"/>
        <v>38216.33829208279</v>
      </c>
      <c r="O402" s="21">
        <v>50802.43</v>
      </c>
      <c r="AD402" s="38" t="e">
        <f>#REF!-O402</f>
        <v>#REF!</v>
      </c>
      <c r="AE402" s="68" t="e">
        <f>AD402/#REF!</f>
        <v>#REF!</v>
      </c>
      <c r="AF402" s="69">
        <v>60644.96323685395</v>
      </c>
      <c r="AG402" s="70" t="e">
        <f>#REF!-AF402</f>
        <v>#REF!</v>
      </c>
      <c r="AH402" s="68" t="e">
        <f>AG402/#REF!</f>
        <v>#REF!</v>
      </c>
      <c r="AI402" s="38" t="e">
        <f>#REF!-#REF!</f>
        <v>#REF!</v>
      </c>
      <c r="AJ402" s="68" t="e">
        <f>AI402/#REF!</f>
        <v>#REF!</v>
      </c>
      <c r="AK402" s="38" t="e">
        <f>#REF!-#REF!</f>
        <v>#REF!</v>
      </c>
      <c r="AL402" s="76" t="e">
        <f>AK402/#REF!</f>
        <v>#REF!</v>
      </c>
    </row>
    <row r="403" spans="1:38" s="39" customFormat="1" ht="12.75">
      <c r="A403" s="15" t="s">
        <v>310</v>
      </c>
      <c r="B403" s="15" t="s">
        <v>311</v>
      </c>
      <c r="C403" s="32">
        <v>282</v>
      </c>
      <c r="D403" s="44">
        <v>520576.98</v>
      </c>
      <c r="E403" s="40">
        <v>99650</v>
      </c>
      <c r="F403" s="17">
        <f>D403/E403*C403</f>
        <v>1473.1832248871049</v>
      </c>
      <c r="G403" s="18">
        <f>F403/$F$499</f>
        <v>9.013444933516824E-05</v>
      </c>
      <c r="H403" s="19">
        <f>$B$509*G403</f>
        <v>8434.666797788195</v>
      </c>
      <c r="I403" s="20">
        <f>D403/E403</f>
        <v>5.224053988961365</v>
      </c>
      <c r="J403" s="20">
        <f>(I403-10)*C403</f>
        <v>-1346.8167751128951</v>
      </c>
      <c r="K403" s="20">
        <f>IF(J403&gt;0,J403,0)</f>
        <v>0</v>
      </c>
      <c r="L403" s="20">
        <f>K403/$K$499</f>
        <v>0</v>
      </c>
      <c r="M403" s="21">
        <f>$F$509*L403</f>
        <v>0</v>
      </c>
      <c r="N403" s="21">
        <f t="shared" si="6"/>
        <v>8434.666797788195</v>
      </c>
      <c r="O403" s="21">
        <v>13772.3</v>
      </c>
      <c r="AD403" s="38" t="e">
        <f>#REF!-O403</f>
        <v>#REF!</v>
      </c>
      <c r="AE403" s="68" t="e">
        <f>AD403/#REF!</f>
        <v>#REF!</v>
      </c>
      <c r="AF403" s="69">
        <v>830753.3957334624</v>
      </c>
      <c r="AG403" s="70" t="e">
        <f>#REF!-AF403</f>
        <v>#REF!</v>
      </c>
      <c r="AH403" s="68" t="e">
        <f>AG403/#REF!</f>
        <v>#REF!</v>
      </c>
      <c r="AI403" s="38" t="e">
        <f>#REF!-#REF!</f>
        <v>#REF!</v>
      </c>
      <c r="AJ403" s="68" t="e">
        <f>AI403/#REF!</f>
        <v>#REF!</v>
      </c>
      <c r="AK403" s="38" t="e">
        <f>#REF!-#REF!</f>
        <v>#REF!</v>
      </c>
      <c r="AL403" s="76" t="e">
        <f>AK403/#REF!</f>
        <v>#REF!</v>
      </c>
    </row>
    <row r="404" spans="1:38" s="39" customFormat="1" ht="12.75">
      <c r="A404" s="15" t="s">
        <v>454</v>
      </c>
      <c r="B404" s="15" t="s">
        <v>455</v>
      </c>
      <c r="C404" s="32">
        <v>692</v>
      </c>
      <c r="D404" s="44">
        <v>2173302</v>
      </c>
      <c r="E404" s="34">
        <v>714850</v>
      </c>
      <c r="F404" s="17">
        <f>D404/E404*C404</f>
        <v>2103.83294956984</v>
      </c>
      <c r="G404" s="18">
        <f>F404/$F$499</f>
        <v>0.0001287197825763948</v>
      </c>
      <c r="H404" s="19">
        <f>$B$509*G404</f>
        <v>12045.433064980361</v>
      </c>
      <c r="I404" s="20">
        <f>D404/E404</f>
        <v>3.040221025389942</v>
      </c>
      <c r="J404" s="20">
        <f>(I404-10)*C404</f>
        <v>-4816.16705043016</v>
      </c>
      <c r="K404" s="20">
        <f>IF(J404&gt;0,J404,0)</f>
        <v>0</v>
      </c>
      <c r="L404" s="20">
        <f>K404/$K$499</f>
        <v>0</v>
      </c>
      <c r="M404" s="21">
        <f>$F$509*L404</f>
        <v>0</v>
      </c>
      <c r="N404" s="21">
        <f t="shared" si="6"/>
        <v>12045.433064980361</v>
      </c>
      <c r="O404" s="21">
        <v>13679.27</v>
      </c>
      <c r="AD404" s="38" t="e">
        <f>#REF!-O404</f>
        <v>#REF!</v>
      </c>
      <c r="AE404" s="68" t="e">
        <f>AD404/#REF!</f>
        <v>#REF!</v>
      </c>
      <c r="AF404" s="69">
        <v>83190.97406640902</v>
      </c>
      <c r="AG404" s="70" t="e">
        <f>#REF!-AF404</f>
        <v>#REF!</v>
      </c>
      <c r="AH404" s="68" t="e">
        <f>AG404/#REF!</f>
        <v>#REF!</v>
      </c>
      <c r="AI404" s="38" t="e">
        <f>#REF!-#REF!</f>
        <v>#REF!</v>
      </c>
      <c r="AJ404" s="68" t="e">
        <f>AI404/#REF!</f>
        <v>#REF!</v>
      </c>
      <c r="AK404" s="38" t="e">
        <f>#REF!-#REF!</f>
        <v>#REF!</v>
      </c>
      <c r="AL404" s="76" t="e">
        <f>AK404/#REF!</f>
        <v>#REF!</v>
      </c>
    </row>
    <row r="405" spans="1:38" s="39" customFormat="1" ht="12.75">
      <c r="A405" s="15" t="s">
        <v>312</v>
      </c>
      <c r="B405" s="15" t="s">
        <v>313</v>
      </c>
      <c r="C405" s="32">
        <v>1955</v>
      </c>
      <c r="D405" s="44">
        <v>6200083.13</v>
      </c>
      <c r="E405" s="40">
        <v>776050</v>
      </c>
      <c r="F405" s="17">
        <f>D405/E405*C405</f>
        <v>15619.048410733843</v>
      </c>
      <c r="G405" s="18">
        <f>F405/$F$499</f>
        <v>0.0009556274493613754</v>
      </c>
      <c r="H405" s="19">
        <f>$B$509*G405</f>
        <v>89426.39776064448</v>
      </c>
      <c r="I405" s="20">
        <f>D405/E405</f>
        <v>7.989283074544166</v>
      </c>
      <c r="J405" s="20">
        <f>(I405-10)*C405</f>
        <v>-3930.9515892661557</v>
      </c>
      <c r="K405" s="20">
        <f>IF(J405&gt;0,J405,0)</f>
        <v>0</v>
      </c>
      <c r="L405" s="20">
        <f>K405/$K$499</f>
        <v>0</v>
      </c>
      <c r="M405" s="21">
        <f>$F$509*L405</f>
        <v>0</v>
      </c>
      <c r="N405" s="21">
        <f t="shared" si="6"/>
        <v>89426.39776064448</v>
      </c>
      <c r="O405" s="21">
        <v>110839.23</v>
      </c>
      <c r="AD405" s="38" t="e">
        <f>#REF!-O405</f>
        <v>#REF!</v>
      </c>
      <c r="AE405" s="68" t="e">
        <f>AD405/#REF!</f>
        <v>#REF!</v>
      </c>
      <c r="AF405" s="69">
        <v>172121.69198299068</v>
      </c>
      <c r="AG405" s="70" t="e">
        <f>#REF!-AF405</f>
        <v>#REF!</v>
      </c>
      <c r="AH405" s="68" t="e">
        <f>AG405/#REF!</f>
        <v>#REF!</v>
      </c>
      <c r="AI405" s="38" t="e">
        <f>#REF!-#REF!</f>
        <v>#REF!</v>
      </c>
      <c r="AJ405" s="68" t="e">
        <f>AI405/#REF!</f>
        <v>#REF!</v>
      </c>
      <c r="AK405" s="38" t="e">
        <f>#REF!-#REF!</f>
        <v>#REF!</v>
      </c>
      <c r="AL405" s="76" t="e">
        <f>AK405/#REF!</f>
        <v>#REF!</v>
      </c>
    </row>
    <row r="406" spans="1:38" s="39" customFormat="1" ht="12.75">
      <c r="A406" s="15" t="s">
        <v>639</v>
      </c>
      <c r="B406" s="15" t="s">
        <v>640</v>
      </c>
      <c r="C406" s="32">
        <v>386</v>
      </c>
      <c r="D406" s="44">
        <v>247391.87</v>
      </c>
      <c r="E406" s="34">
        <v>17150</v>
      </c>
      <c r="F406" s="17">
        <f>D406/E406*C406</f>
        <v>5568.120222740525</v>
      </c>
      <c r="G406" s="18">
        <f>F406/$F$499</f>
        <v>0.00034067687007988584</v>
      </c>
      <c r="H406" s="19">
        <f>$B$509*G406</f>
        <v>31880.106951694088</v>
      </c>
      <c r="I406" s="20">
        <f>D406/E406</f>
        <v>14.42518192419825</v>
      </c>
      <c r="J406" s="20">
        <f>(I406-10)*C406</f>
        <v>1708.1202227405247</v>
      </c>
      <c r="K406" s="20">
        <f>IF(J406&gt;0,J406,0)</f>
        <v>1708.1202227405247</v>
      </c>
      <c r="L406" s="20">
        <f>K406/$K$499</f>
        <v>0.00045382388939446867</v>
      </c>
      <c r="M406" s="21">
        <f>$F$509*L406</f>
        <v>8402.046724872276</v>
      </c>
      <c r="N406" s="21">
        <f t="shared" si="6"/>
        <v>40282.15367656636</v>
      </c>
      <c r="O406" s="21">
        <v>46884.61</v>
      </c>
      <c r="AD406" s="38" t="e">
        <f>#REF!-O406</f>
        <v>#REF!</v>
      </c>
      <c r="AE406" s="68" t="e">
        <f>AD406/#REF!</f>
        <v>#REF!</v>
      </c>
      <c r="AF406" s="69">
        <v>9907.612915351132</v>
      </c>
      <c r="AG406" s="70" t="e">
        <f>#REF!-AF406</f>
        <v>#REF!</v>
      </c>
      <c r="AH406" s="68" t="e">
        <f>AG406/#REF!</f>
        <v>#REF!</v>
      </c>
      <c r="AI406" s="38" t="e">
        <f>#REF!-#REF!</f>
        <v>#REF!</v>
      </c>
      <c r="AJ406" s="68" t="e">
        <f>AI406/#REF!</f>
        <v>#REF!</v>
      </c>
      <c r="AK406" s="38" t="e">
        <f>#REF!-#REF!</f>
        <v>#REF!</v>
      </c>
      <c r="AL406" s="76" t="e">
        <f>AK406/#REF!</f>
        <v>#REF!</v>
      </c>
    </row>
    <row r="407" spans="1:38" s="39" customFormat="1" ht="12.75">
      <c r="A407" s="15" t="s">
        <v>134</v>
      </c>
      <c r="B407" s="15" t="s">
        <v>135</v>
      </c>
      <c r="C407" s="32">
        <v>814</v>
      </c>
      <c r="D407" s="44">
        <v>814101.74</v>
      </c>
      <c r="E407" s="34">
        <v>61250</v>
      </c>
      <c r="F407" s="17">
        <f>D407/E407*C407</f>
        <v>10819.245981387756</v>
      </c>
      <c r="G407" s="18">
        <f>F407/$F$499</f>
        <v>0.0006619589215244079</v>
      </c>
      <c r="H407" s="19">
        <f>$B$509*G407</f>
        <v>61945.27151455174</v>
      </c>
      <c r="I407" s="20">
        <f>D407/E407</f>
        <v>13.291456979591837</v>
      </c>
      <c r="J407" s="20">
        <f>(I407-10)*C407</f>
        <v>2679.2459813877554</v>
      </c>
      <c r="K407" s="20">
        <f>IF(J407&gt;0,J407,0)</f>
        <v>2679.2459813877554</v>
      </c>
      <c r="L407" s="20">
        <f>K407/$K$499</f>
        <v>0.0007118385554660082</v>
      </c>
      <c r="M407" s="21">
        <f>$F$509*L407</f>
        <v>13178.902528844888</v>
      </c>
      <c r="N407" s="21">
        <f t="shared" si="6"/>
        <v>75124.17404339663</v>
      </c>
      <c r="O407" s="21">
        <v>92671.65</v>
      </c>
      <c r="AD407" s="38" t="e">
        <f>#REF!-O407</f>
        <v>#REF!</v>
      </c>
      <c r="AE407" s="68" t="e">
        <f>AD407/#REF!</f>
        <v>#REF!</v>
      </c>
      <c r="AF407" s="69">
        <v>81184.17868975282</v>
      </c>
      <c r="AG407" s="70" t="e">
        <f>#REF!-AF407</f>
        <v>#REF!</v>
      </c>
      <c r="AH407" s="68" t="e">
        <f>AG407/#REF!</f>
        <v>#REF!</v>
      </c>
      <c r="AI407" s="38" t="e">
        <f>#REF!-#REF!</f>
        <v>#REF!</v>
      </c>
      <c r="AJ407" s="68" t="e">
        <f>AI407/#REF!</f>
        <v>#REF!</v>
      </c>
      <c r="AK407" s="38" t="e">
        <f>#REF!-#REF!</f>
        <v>#REF!</v>
      </c>
      <c r="AL407" s="76" t="e">
        <f>AK407/#REF!</f>
        <v>#REF!</v>
      </c>
    </row>
    <row r="408" spans="1:38" s="39" customFormat="1" ht="12.75">
      <c r="A408" s="15" t="s">
        <v>765</v>
      </c>
      <c r="B408" s="15" t="s">
        <v>766</v>
      </c>
      <c r="C408" s="32">
        <v>1863</v>
      </c>
      <c r="D408" s="44">
        <v>1347070.31</v>
      </c>
      <c r="E408" s="34">
        <v>164550</v>
      </c>
      <c r="F408" s="17">
        <f>D408/E408*C408</f>
        <v>15251.24270756609</v>
      </c>
      <c r="G408" s="18">
        <f>F408/$F$499</f>
        <v>0.0009331238232289911</v>
      </c>
      <c r="H408" s="19">
        <f>$B$509*G408</f>
        <v>87320.53713167626</v>
      </c>
      <c r="I408" s="20">
        <f>D408/E408</f>
        <v>8.18638900030386</v>
      </c>
      <c r="J408" s="20">
        <f>(I408-10)*C408</f>
        <v>-3378.7572924339083</v>
      </c>
      <c r="K408" s="20">
        <f>IF(J408&gt;0,J408,0)</f>
        <v>0</v>
      </c>
      <c r="L408" s="20">
        <f>K408/$K$499</f>
        <v>0</v>
      </c>
      <c r="M408" s="21">
        <f>$F$509*L408</f>
        <v>0</v>
      </c>
      <c r="N408" s="21">
        <f t="shared" si="6"/>
        <v>87320.53713167626</v>
      </c>
      <c r="O408" s="21">
        <v>100905.86</v>
      </c>
      <c r="AD408" s="38" t="e">
        <f>#REF!-O408</f>
        <v>#REF!</v>
      </c>
      <c r="AE408" s="68" t="e">
        <f>AD408/#REF!</f>
        <v>#REF!</v>
      </c>
      <c r="AF408" s="69">
        <v>603377.3637864704</v>
      </c>
      <c r="AG408" s="70" t="e">
        <f>#REF!-AF408</f>
        <v>#REF!</v>
      </c>
      <c r="AH408" s="68" t="e">
        <f>AG408/#REF!</f>
        <v>#REF!</v>
      </c>
      <c r="AI408" s="38" t="e">
        <f>#REF!-#REF!</f>
        <v>#REF!</v>
      </c>
      <c r="AJ408" s="68" t="e">
        <f>AI408/#REF!</f>
        <v>#REF!</v>
      </c>
      <c r="AK408" s="38" t="e">
        <f>#REF!-#REF!</f>
        <v>#REF!</v>
      </c>
      <c r="AL408" s="76" t="e">
        <f>AK408/#REF!</f>
        <v>#REF!</v>
      </c>
    </row>
    <row r="409" spans="1:38" s="39" customFormat="1" ht="12.75">
      <c r="A409" s="15" t="s">
        <v>136</v>
      </c>
      <c r="B409" s="15" t="s">
        <v>137</v>
      </c>
      <c r="C409" s="32">
        <v>542</v>
      </c>
      <c r="D409" s="44">
        <v>268030.06</v>
      </c>
      <c r="E409" s="34">
        <v>28000</v>
      </c>
      <c r="F409" s="17">
        <f>D409/E409*C409</f>
        <v>5188.296161428571</v>
      </c>
      <c r="G409" s="18">
        <f>F409/$F$499</f>
        <v>0.0003174379191929562</v>
      </c>
      <c r="H409" s="19">
        <f>$B$509*G409</f>
        <v>29705.435570139012</v>
      </c>
      <c r="I409" s="20">
        <f>D409/E409</f>
        <v>9.572502142857143</v>
      </c>
      <c r="J409" s="20">
        <f>(I409-10)*C409</f>
        <v>-231.70383857142846</v>
      </c>
      <c r="K409" s="20">
        <f>IF(J409&gt;0,J409,0)</f>
        <v>0</v>
      </c>
      <c r="L409" s="20">
        <f>K409/$K$499</f>
        <v>0</v>
      </c>
      <c r="M409" s="21">
        <f>$F$509*L409</f>
        <v>0</v>
      </c>
      <c r="N409" s="21">
        <f t="shared" si="6"/>
        <v>29705.435570139012</v>
      </c>
      <c r="O409" s="21">
        <v>32885.31</v>
      </c>
      <c r="AD409" s="38" t="e">
        <f>#REF!-O409</f>
        <v>#REF!</v>
      </c>
      <c r="AE409" s="68" t="e">
        <f>AD409/#REF!</f>
        <v>#REF!</v>
      </c>
      <c r="AF409" s="69">
        <v>78462.6970603997</v>
      </c>
      <c r="AG409" s="70" t="e">
        <f>#REF!-AF409</f>
        <v>#REF!</v>
      </c>
      <c r="AH409" s="68" t="e">
        <f>AG409/#REF!</f>
        <v>#REF!</v>
      </c>
      <c r="AI409" s="38" t="e">
        <f>#REF!-#REF!</f>
        <v>#REF!</v>
      </c>
      <c r="AJ409" s="68" t="e">
        <f>AI409/#REF!</f>
        <v>#REF!</v>
      </c>
      <c r="AK409" s="38" t="e">
        <f>#REF!-#REF!</f>
        <v>#REF!</v>
      </c>
      <c r="AL409" s="76" t="e">
        <f>AK409/#REF!</f>
        <v>#REF!</v>
      </c>
    </row>
    <row r="410" spans="1:38" s="39" customFormat="1" ht="12.75">
      <c r="A410" s="15" t="s">
        <v>412</v>
      </c>
      <c r="B410" s="15" t="s">
        <v>413</v>
      </c>
      <c r="C410" s="32">
        <v>2672</v>
      </c>
      <c r="D410" s="44">
        <v>6273493.05</v>
      </c>
      <c r="E410" s="34">
        <v>835700</v>
      </c>
      <c r="F410" s="17">
        <f>D410/E410*C410</f>
        <v>20058.362366399426</v>
      </c>
      <c r="G410" s="18">
        <f>F410/$F$499</f>
        <v>0.0012272400444956354</v>
      </c>
      <c r="H410" s="19">
        <f>$B$509*G410</f>
        <v>114843.55795786281</v>
      </c>
      <c r="I410" s="20">
        <f>D410/E410</f>
        <v>7.506872143113557</v>
      </c>
      <c r="J410" s="20">
        <f>(I410-10)*C410</f>
        <v>-6661.637633600576</v>
      </c>
      <c r="K410" s="20">
        <f>IF(J410&gt;0,J410,0)</f>
        <v>0</v>
      </c>
      <c r="L410" s="20">
        <f>K410/$K$499</f>
        <v>0</v>
      </c>
      <c r="M410" s="21">
        <f>$F$509*L410</f>
        <v>0</v>
      </c>
      <c r="N410" s="21">
        <f t="shared" si="6"/>
        <v>114843.55795786281</v>
      </c>
      <c r="O410" s="21">
        <v>130207.84</v>
      </c>
      <c r="AD410" s="38" t="e">
        <f>#REF!-O410</f>
        <v>#REF!</v>
      </c>
      <c r="AE410" s="68" t="e">
        <f>AD410/#REF!</f>
        <v>#REF!</v>
      </c>
      <c r="AF410" s="69">
        <v>31209.743421142208</v>
      </c>
      <c r="AG410" s="70" t="e">
        <f>#REF!-AF410</f>
        <v>#REF!</v>
      </c>
      <c r="AH410" s="68" t="e">
        <f>AG410/#REF!</f>
        <v>#REF!</v>
      </c>
      <c r="AI410" s="38" t="e">
        <f>#REF!-#REF!</f>
        <v>#REF!</v>
      </c>
      <c r="AJ410" s="68" t="e">
        <f>AI410/#REF!</f>
        <v>#REF!</v>
      </c>
      <c r="AK410" s="38" t="e">
        <f>#REF!-#REF!</f>
        <v>#REF!</v>
      </c>
      <c r="AL410" s="76" t="e">
        <f>AK410/#REF!</f>
        <v>#REF!</v>
      </c>
    </row>
    <row r="411" spans="1:38" s="39" customFormat="1" ht="12.75">
      <c r="A411" s="15" t="s">
        <v>138</v>
      </c>
      <c r="B411" s="15" t="s">
        <v>139</v>
      </c>
      <c r="C411" s="32">
        <v>271</v>
      </c>
      <c r="D411" s="44">
        <v>131643.21</v>
      </c>
      <c r="E411" s="34">
        <v>16100</v>
      </c>
      <c r="F411" s="17">
        <f>D411/E411*C411</f>
        <v>2215.8577583850933</v>
      </c>
      <c r="G411" s="18">
        <f>F411/$F$499</f>
        <v>0.00013557384816977283</v>
      </c>
      <c r="H411" s="19">
        <f>$B$509*G411</f>
        <v>12686.82778050531</v>
      </c>
      <c r="I411" s="20">
        <f>D411/E411</f>
        <v>8.176596894409938</v>
      </c>
      <c r="J411" s="20">
        <f>(I411-10)*C411</f>
        <v>-494.14224161490677</v>
      </c>
      <c r="K411" s="20">
        <f>IF(J411&gt;0,J411,0)</f>
        <v>0</v>
      </c>
      <c r="L411" s="20">
        <f>K411/$K$499</f>
        <v>0</v>
      </c>
      <c r="M411" s="21">
        <f>$F$509*L411</f>
        <v>0</v>
      </c>
      <c r="N411" s="21">
        <f t="shared" si="6"/>
        <v>12686.82778050531</v>
      </c>
      <c r="O411" s="21">
        <v>17712.1</v>
      </c>
      <c r="AD411" s="38" t="e">
        <f>#REF!-O411</f>
        <v>#REF!</v>
      </c>
      <c r="AE411" s="68" t="e">
        <f>AD411/#REF!</f>
        <v>#REF!</v>
      </c>
      <c r="AF411" s="69">
        <v>78364.78107737875</v>
      </c>
      <c r="AG411" s="70" t="e">
        <f>#REF!-AF411</f>
        <v>#REF!</v>
      </c>
      <c r="AH411" s="68" t="e">
        <f>AG411/#REF!</f>
        <v>#REF!</v>
      </c>
      <c r="AI411" s="38" t="e">
        <f>#REF!-#REF!</f>
        <v>#REF!</v>
      </c>
      <c r="AJ411" s="68" t="e">
        <f>AI411/#REF!</f>
        <v>#REF!</v>
      </c>
      <c r="AK411" s="38" t="e">
        <f>#REF!-#REF!</f>
        <v>#REF!</v>
      </c>
      <c r="AL411" s="76" t="e">
        <f>AK411/#REF!</f>
        <v>#REF!</v>
      </c>
    </row>
    <row r="412" spans="1:38" s="39" customFormat="1" ht="12.75">
      <c r="A412" s="15" t="s">
        <v>641</v>
      </c>
      <c r="B412" s="15" t="s">
        <v>642</v>
      </c>
      <c r="C412" s="32">
        <v>382</v>
      </c>
      <c r="D412" s="44">
        <v>610504.18</v>
      </c>
      <c r="E412" s="34">
        <v>24800</v>
      </c>
      <c r="F412" s="17">
        <f>D412/E412*C412</f>
        <v>9403.733740322581</v>
      </c>
      <c r="G412" s="18">
        <f>F412/$F$499</f>
        <v>0.000575352982615908</v>
      </c>
      <c r="H412" s="19">
        <f>$B$509*G412</f>
        <v>53840.7982216997</v>
      </c>
      <c r="I412" s="20">
        <f>D412/E412</f>
        <v>24.617104032258066</v>
      </c>
      <c r="J412" s="20">
        <f>(I412-10)*C412</f>
        <v>5583.733740322581</v>
      </c>
      <c r="K412" s="20">
        <f>IF(J412&gt;0,J412,0)</f>
        <v>5583.733740322581</v>
      </c>
      <c r="L412" s="20">
        <f>K412/$K$499</f>
        <v>0.0014835207321125749</v>
      </c>
      <c r="M412" s="21">
        <f>$F$509*L412</f>
        <v>27465.743430029543</v>
      </c>
      <c r="N412" s="21">
        <f t="shared" si="6"/>
        <v>81306.54165172923</v>
      </c>
      <c r="O412" s="21">
        <v>51711.26</v>
      </c>
      <c r="AD412" s="38" t="e">
        <f>#REF!-O412</f>
        <v>#REF!</v>
      </c>
      <c r="AE412" s="68" t="e">
        <f>AD412/#REF!</f>
        <v>#REF!</v>
      </c>
      <c r="AF412" s="69">
        <v>94506.084641113</v>
      </c>
      <c r="AG412" s="70" t="e">
        <f>#REF!-AF412</f>
        <v>#REF!</v>
      </c>
      <c r="AH412" s="68" t="e">
        <f>AG412/#REF!</f>
        <v>#REF!</v>
      </c>
      <c r="AI412" s="38" t="e">
        <f>#REF!-#REF!</f>
        <v>#REF!</v>
      </c>
      <c r="AJ412" s="68" t="e">
        <f>AI412/#REF!</f>
        <v>#REF!</v>
      </c>
      <c r="AK412" s="38" t="e">
        <f>#REF!-#REF!</f>
        <v>#REF!</v>
      </c>
      <c r="AL412" s="76" t="e">
        <f>AK412/#REF!</f>
        <v>#REF!</v>
      </c>
    </row>
    <row r="413" spans="1:38" s="39" customFormat="1" ht="12.75">
      <c r="A413" s="15" t="s">
        <v>210</v>
      </c>
      <c r="B413" s="15" t="s">
        <v>211</v>
      </c>
      <c r="C413" s="32">
        <v>9808</v>
      </c>
      <c r="D413" s="44">
        <v>10136108.85</v>
      </c>
      <c r="E413" s="34">
        <v>1113200</v>
      </c>
      <c r="F413" s="17">
        <f>D413/E413*C413</f>
        <v>89305.56557743442</v>
      </c>
      <c r="G413" s="18">
        <f>F413/$F$499</f>
        <v>0.005464023646145352</v>
      </c>
      <c r="H413" s="19">
        <f>$B$509*G413</f>
        <v>511316.3631709202</v>
      </c>
      <c r="I413" s="20">
        <f>D413/E413</f>
        <v>9.105379850880345</v>
      </c>
      <c r="J413" s="20">
        <f>(I413-10)*C413</f>
        <v>-8774.434422565577</v>
      </c>
      <c r="K413" s="20">
        <f>IF(J413&gt;0,J413,0)</f>
        <v>0</v>
      </c>
      <c r="L413" s="20">
        <f>K413/$K$499</f>
        <v>0</v>
      </c>
      <c r="M413" s="21">
        <f>$F$509*L413</f>
        <v>0</v>
      </c>
      <c r="N413" s="21">
        <f t="shared" si="6"/>
        <v>511316.3631709202</v>
      </c>
      <c r="O413" s="21">
        <v>527434.96</v>
      </c>
      <c r="AD413" s="38" t="e">
        <f>#REF!-O413</f>
        <v>#REF!</v>
      </c>
      <c r="AE413" s="68" t="e">
        <f>AD413/#REF!</f>
        <v>#REF!</v>
      </c>
      <c r="AF413" s="69">
        <v>342760.73640708363</v>
      </c>
      <c r="AG413" s="70" t="e">
        <f>#REF!-AF413</f>
        <v>#REF!</v>
      </c>
      <c r="AH413" s="68" t="e">
        <f>AG413/#REF!</f>
        <v>#REF!</v>
      </c>
      <c r="AI413" s="38" t="e">
        <f>#REF!-#REF!</f>
        <v>#REF!</v>
      </c>
      <c r="AJ413" s="68" t="e">
        <f>AI413/#REF!</f>
        <v>#REF!</v>
      </c>
      <c r="AK413" s="38" t="e">
        <f>#REF!-#REF!</f>
        <v>#REF!</v>
      </c>
      <c r="AL413" s="76" t="e">
        <f>AK413/#REF!</f>
        <v>#REF!</v>
      </c>
    </row>
    <row r="414" spans="1:38" s="39" customFormat="1" ht="12.75">
      <c r="A414" s="15" t="s">
        <v>773</v>
      </c>
      <c r="B414" s="15" t="s">
        <v>774</v>
      </c>
      <c r="C414" s="32">
        <v>595</v>
      </c>
      <c r="D414" s="44">
        <v>418052.68</v>
      </c>
      <c r="E414" s="34">
        <v>30500</v>
      </c>
      <c r="F414" s="17">
        <f>D414/E414*C414</f>
        <v>8155.453921311475</v>
      </c>
      <c r="G414" s="18">
        <f>F414/$F$499</f>
        <v>0.0004989789021878664</v>
      </c>
      <c r="H414" s="19">
        <f>$B$509*G414</f>
        <v>46693.80919420185</v>
      </c>
      <c r="I414" s="20">
        <f>D414/E414</f>
        <v>13.706645245901639</v>
      </c>
      <c r="J414" s="20">
        <f>(I414-10)*C414</f>
        <v>2205.453921311475</v>
      </c>
      <c r="K414" s="20">
        <f>IF(J414&gt;0,J414,0)</f>
        <v>2205.453921311475</v>
      </c>
      <c r="L414" s="20">
        <f>K414/$K$499</f>
        <v>0.0005859585661037501</v>
      </c>
      <c r="M414" s="21">
        <f>$F$509*L414</f>
        <v>10848.3739315969</v>
      </c>
      <c r="N414" s="21">
        <f t="shared" si="6"/>
        <v>57542.18312579875</v>
      </c>
      <c r="O414" s="21">
        <v>72486.74</v>
      </c>
      <c r="AD414" s="38" t="e">
        <f>#REF!-O414</f>
        <v>#REF!</v>
      </c>
      <c r="AE414" s="68" t="e">
        <f>AD414/#REF!</f>
        <v>#REF!</v>
      </c>
      <c r="AF414" s="69">
        <v>116115.92556710108</v>
      </c>
      <c r="AG414" s="70" t="e">
        <f>#REF!-AF414</f>
        <v>#REF!</v>
      </c>
      <c r="AH414" s="68" t="e">
        <f>AG414/#REF!</f>
        <v>#REF!</v>
      </c>
      <c r="AI414" s="38" t="e">
        <f>#REF!-#REF!</f>
        <v>#REF!</v>
      </c>
      <c r="AJ414" s="68" t="e">
        <f>AI414/#REF!</f>
        <v>#REF!</v>
      </c>
      <c r="AK414" s="38" t="e">
        <f>#REF!-#REF!</f>
        <v>#REF!</v>
      </c>
      <c r="AL414" s="76" t="e">
        <f>AK414/#REF!</f>
        <v>#REF!</v>
      </c>
    </row>
    <row r="415" spans="1:38" s="39" customFormat="1" ht="12.75">
      <c r="A415" s="15" t="s">
        <v>643</v>
      </c>
      <c r="B415" s="15" t="s">
        <v>644</v>
      </c>
      <c r="C415" s="32">
        <v>1072</v>
      </c>
      <c r="D415" s="44">
        <v>803975.17</v>
      </c>
      <c r="E415" s="34">
        <v>80100</v>
      </c>
      <c r="F415" s="17">
        <f>D415/E415*C415</f>
        <v>10759.817506117353</v>
      </c>
      <c r="G415" s="18">
        <f>F415/$F$499</f>
        <v>0.0006583228816871114</v>
      </c>
      <c r="H415" s="19">
        <f>$B$509*G415</f>
        <v>61605.01554452815</v>
      </c>
      <c r="I415" s="20">
        <f>D415/E415</f>
        <v>10.037143196004994</v>
      </c>
      <c r="J415" s="20">
        <f>(I415-10)*C415</f>
        <v>39.8175061173535</v>
      </c>
      <c r="K415" s="20">
        <f>IF(J415&gt;0,J415,0)</f>
        <v>39.8175061173535</v>
      </c>
      <c r="L415" s="20">
        <f>K415/$K$499</f>
        <v>1.057895998864384E-05</v>
      </c>
      <c r="M415" s="21">
        <f>$F$509*L415</f>
        <v>195.85772852050124</v>
      </c>
      <c r="N415" s="21">
        <f t="shared" si="6"/>
        <v>61800.87327304865</v>
      </c>
      <c r="O415" s="21">
        <v>82895.42</v>
      </c>
      <c r="AD415" s="38" t="e">
        <f>#REF!-O415</f>
        <v>#REF!</v>
      </c>
      <c r="AE415" s="68" t="e">
        <f>AD415/#REF!</f>
        <v>#REF!</v>
      </c>
      <c r="AF415" s="69">
        <v>457155.4958984547</v>
      </c>
      <c r="AG415" s="70" t="e">
        <f>#REF!-AF415</f>
        <v>#REF!</v>
      </c>
      <c r="AH415" s="68" t="e">
        <f>AG415/#REF!</f>
        <v>#REF!</v>
      </c>
      <c r="AI415" s="38" t="e">
        <f>#REF!-#REF!</f>
        <v>#REF!</v>
      </c>
      <c r="AJ415" s="68" t="e">
        <f>AI415/#REF!</f>
        <v>#REF!</v>
      </c>
      <c r="AK415" s="38" t="e">
        <f>#REF!-#REF!</f>
        <v>#REF!</v>
      </c>
      <c r="AL415" s="76" t="e">
        <f>AK415/#REF!</f>
        <v>#REF!</v>
      </c>
    </row>
    <row r="416" spans="1:38" s="39" customFormat="1" ht="12.75">
      <c r="A416" s="15" t="s">
        <v>903</v>
      </c>
      <c r="B416" s="15" t="s">
        <v>904</v>
      </c>
      <c r="C416" s="32">
        <v>1185</v>
      </c>
      <c r="D416" s="44">
        <v>1989092.6</v>
      </c>
      <c r="E416" s="34">
        <v>200200</v>
      </c>
      <c r="F416" s="17">
        <f>D416/E416*C416</f>
        <v>11773.600054945056</v>
      </c>
      <c r="G416" s="18">
        <f>F416/$F$499</f>
        <v>0.0007203496073791521</v>
      </c>
      <c r="H416" s="19">
        <f>$B$509*G416</f>
        <v>67409.39741659936</v>
      </c>
      <c r="I416" s="20">
        <f>D416/E416</f>
        <v>9.935527472527474</v>
      </c>
      <c r="J416" s="20">
        <f>(I416-10)*C416</f>
        <v>-76.3999450549438</v>
      </c>
      <c r="K416" s="20">
        <f>IF(J416&gt;0,J416,0)</f>
        <v>0</v>
      </c>
      <c r="L416" s="20">
        <f>K416/$K$499</f>
        <v>0</v>
      </c>
      <c r="M416" s="21">
        <f>$F$509*L416</f>
        <v>0</v>
      </c>
      <c r="N416" s="21">
        <f t="shared" si="6"/>
        <v>67409.39741659936</v>
      </c>
      <c r="O416" s="21">
        <v>98174.3</v>
      </c>
      <c r="AD416" s="38" t="e">
        <f>#REF!-O416</f>
        <v>#REF!</v>
      </c>
      <c r="AE416" s="68" t="e">
        <f>AD416/#REF!</f>
        <v>#REF!</v>
      </c>
      <c r="AF416" s="69">
        <v>5596.251069000442</v>
      </c>
      <c r="AG416" s="70" t="e">
        <f>#REF!-AF416</f>
        <v>#REF!</v>
      </c>
      <c r="AH416" s="68" t="e">
        <f>AG416/#REF!</f>
        <v>#REF!</v>
      </c>
      <c r="AI416" s="38" t="e">
        <f>#REF!-#REF!</f>
        <v>#REF!</v>
      </c>
      <c r="AJ416" s="68" t="e">
        <f>AI416/#REF!</f>
        <v>#REF!</v>
      </c>
      <c r="AK416" s="38" t="e">
        <f>#REF!-#REF!</f>
        <v>#REF!</v>
      </c>
      <c r="AL416" s="76" t="e">
        <f>AK416/#REF!</f>
        <v>#REF!</v>
      </c>
    </row>
    <row r="417" spans="1:38" s="39" customFormat="1" ht="12.75">
      <c r="A417" s="15" t="s">
        <v>144</v>
      </c>
      <c r="B417" s="15" t="s">
        <v>145</v>
      </c>
      <c r="C417" s="32">
        <v>234</v>
      </c>
      <c r="D417" s="44">
        <v>191984.82</v>
      </c>
      <c r="E417" s="34">
        <v>14750</v>
      </c>
      <c r="F417" s="17">
        <f>D417/E417*C417</f>
        <v>3045.72528</v>
      </c>
      <c r="G417" s="18">
        <f>F417/$F$499</f>
        <v>0.0001863480158484963</v>
      </c>
      <c r="H417" s="19">
        <f>$B$509*G417</f>
        <v>17438.209626890668</v>
      </c>
      <c r="I417" s="20">
        <f>D417/E417</f>
        <v>13.015920000000001</v>
      </c>
      <c r="J417" s="20">
        <f>(I417-10)*C417</f>
        <v>705.7252800000003</v>
      </c>
      <c r="K417" s="20">
        <f>IF(J417&gt;0,J417,0)</f>
        <v>705.7252800000003</v>
      </c>
      <c r="L417" s="20">
        <f>K417/$K$499</f>
        <v>0.0001875014341202215</v>
      </c>
      <c r="M417" s="21">
        <f>$F$509*L417</f>
        <v>3471.381404272684</v>
      </c>
      <c r="N417" s="21">
        <f t="shared" si="6"/>
        <v>20909.591031163352</v>
      </c>
      <c r="O417" s="21">
        <v>28133</v>
      </c>
      <c r="AD417" s="38" t="e">
        <f>#REF!-O417</f>
        <v>#REF!</v>
      </c>
      <c r="AE417" s="68" t="e">
        <f>AD417/#REF!</f>
        <v>#REF!</v>
      </c>
      <c r="AF417" s="69">
        <v>29633.923368260632</v>
      </c>
      <c r="AG417" s="70" t="e">
        <f>#REF!-AF417</f>
        <v>#REF!</v>
      </c>
      <c r="AH417" s="68" t="e">
        <f>AG417/#REF!</f>
        <v>#REF!</v>
      </c>
      <c r="AI417" s="38" t="e">
        <f>#REF!-#REF!</f>
        <v>#REF!</v>
      </c>
      <c r="AJ417" s="68" t="e">
        <f>AI417/#REF!</f>
        <v>#REF!</v>
      </c>
      <c r="AK417" s="38" t="e">
        <f>#REF!-#REF!</f>
        <v>#REF!</v>
      </c>
      <c r="AL417" s="76" t="e">
        <f>AK417/#REF!</f>
        <v>#REF!</v>
      </c>
    </row>
    <row r="418" spans="1:38" s="39" customFormat="1" ht="12.75">
      <c r="A418" s="15" t="s">
        <v>817</v>
      </c>
      <c r="B418" s="15" t="s">
        <v>818</v>
      </c>
      <c r="C418" s="32">
        <v>1608</v>
      </c>
      <c r="D418" s="44">
        <v>2523078.86</v>
      </c>
      <c r="E418" s="34">
        <v>235250</v>
      </c>
      <c r="F418" s="17">
        <f>D418/E418*C418</f>
        <v>17245.954545717323</v>
      </c>
      <c r="G418" s="18">
        <f>F418/$F$499</f>
        <v>0.0010551671984703026</v>
      </c>
      <c r="H418" s="19">
        <f>$B$509*G418</f>
        <v>98741.2005143309</v>
      </c>
      <c r="I418" s="20">
        <f>D418/E418</f>
        <v>10.725096110520722</v>
      </c>
      <c r="J418" s="20">
        <f>(I418-10)*C418</f>
        <v>1165.954545717321</v>
      </c>
      <c r="K418" s="20">
        <f>IF(J418&gt;0,J418,0)</f>
        <v>1165.954545717321</v>
      </c>
      <c r="L418" s="20">
        <f>K418/$K$499</f>
        <v>0.00030977797683680677</v>
      </c>
      <c r="M418" s="21">
        <f>$F$509*L418</f>
        <v>5735.1961775130285</v>
      </c>
      <c r="N418" s="21">
        <f t="shared" si="6"/>
        <v>104476.39669184394</v>
      </c>
      <c r="O418" s="21">
        <v>162139.48</v>
      </c>
      <c r="AD418" s="38" t="e">
        <f>#REF!-O418</f>
        <v>#REF!</v>
      </c>
      <c r="AE418" s="68" t="e">
        <f>AD418/#REF!</f>
        <v>#REF!</v>
      </c>
      <c r="AF418" s="69">
        <v>102810.53466543304</v>
      </c>
      <c r="AG418" s="70" t="e">
        <f>#REF!-AF418</f>
        <v>#REF!</v>
      </c>
      <c r="AH418" s="68" t="e">
        <f>AG418/#REF!</f>
        <v>#REF!</v>
      </c>
      <c r="AI418" s="38" t="e">
        <f>#REF!-#REF!</f>
        <v>#REF!</v>
      </c>
      <c r="AJ418" s="68" t="e">
        <f>AI418/#REF!</f>
        <v>#REF!</v>
      </c>
      <c r="AK418" s="38" t="e">
        <f>#REF!-#REF!</f>
        <v>#REF!</v>
      </c>
      <c r="AL418" s="76" t="e">
        <f>AK418/#REF!</f>
        <v>#REF!</v>
      </c>
    </row>
    <row r="419" spans="1:38" s="39" customFormat="1" ht="12.75">
      <c r="A419" s="15" t="s">
        <v>520</v>
      </c>
      <c r="B419" s="15" t="s">
        <v>521</v>
      </c>
      <c r="C419" s="32">
        <v>274</v>
      </c>
      <c r="D419" s="44">
        <v>472741.68</v>
      </c>
      <c r="E419" s="34">
        <v>70100</v>
      </c>
      <c r="F419" s="17">
        <f>D419/E419*C419</f>
        <v>1847.8062813124109</v>
      </c>
      <c r="G419" s="18">
        <f>F419/$F$499</f>
        <v>0.00011305518473910297</v>
      </c>
      <c r="H419" s="19">
        <f>$B$509*G419</f>
        <v>10579.559980344362</v>
      </c>
      <c r="I419" s="20">
        <f>D419/E419</f>
        <v>6.743818544935806</v>
      </c>
      <c r="J419" s="20">
        <f>(I419-10)*C419</f>
        <v>-892.1937186875891</v>
      </c>
      <c r="K419" s="20">
        <f>IF(J419&gt;0,J419,0)</f>
        <v>0</v>
      </c>
      <c r="L419" s="20">
        <f>K419/$K$499</f>
        <v>0</v>
      </c>
      <c r="M419" s="21">
        <f>$F$509*L419</f>
        <v>0</v>
      </c>
      <c r="N419" s="21">
        <f t="shared" si="6"/>
        <v>10579.559980344362</v>
      </c>
      <c r="O419" s="21">
        <v>13547.04</v>
      </c>
      <c r="AD419" s="38" t="e">
        <f>#REF!-O419</f>
        <v>#REF!</v>
      </c>
      <c r="AE419" s="68" t="e">
        <f>AD419/#REF!</f>
        <v>#REF!</v>
      </c>
      <c r="AF419" s="69">
        <v>1112590.537581619</v>
      </c>
      <c r="AG419" s="70" t="e">
        <f>#REF!-AF419</f>
        <v>#REF!</v>
      </c>
      <c r="AH419" s="68" t="e">
        <f>AG419/#REF!</f>
        <v>#REF!</v>
      </c>
      <c r="AI419" s="38" t="e">
        <f>#REF!-#REF!</f>
        <v>#REF!</v>
      </c>
      <c r="AJ419" s="68" t="e">
        <f>AI419/#REF!</f>
        <v>#REF!</v>
      </c>
      <c r="AK419" s="38" t="e">
        <f>#REF!-#REF!</f>
        <v>#REF!</v>
      </c>
      <c r="AL419" s="76" t="e">
        <f>AK419/#REF!</f>
        <v>#REF!</v>
      </c>
    </row>
    <row r="420" spans="1:38" s="39" customFormat="1" ht="12.75">
      <c r="A420" s="15" t="s">
        <v>314</v>
      </c>
      <c r="B420" s="15" t="s">
        <v>315</v>
      </c>
      <c r="C420" s="32">
        <v>1140</v>
      </c>
      <c r="D420" s="44">
        <v>2509936.39</v>
      </c>
      <c r="E420" s="40">
        <v>361200</v>
      </c>
      <c r="F420" s="17">
        <f>D420/E420*C420</f>
        <v>7921.726147840532</v>
      </c>
      <c r="G420" s="18">
        <f>F420/$F$499</f>
        <v>0.0004846786279244577</v>
      </c>
      <c r="H420" s="19">
        <f>$B$509*G420</f>
        <v>45355.607769346905</v>
      </c>
      <c r="I420" s="20">
        <f>D420/E420</f>
        <v>6.948882585825028</v>
      </c>
      <c r="J420" s="20">
        <f>(I420-10)*C420</f>
        <v>-3478.2738521594683</v>
      </c>
      <c r="K420" s="20">
        <f>IF(J420&gt;0,J420,0)</f>
        <v>0</v>
      </c>
      <c r="L420" s="20">
        <f>K420/$K$499</f>
        <v>0</v>
      </c>
      <c r="M420" s="21">
        <f>$F$509*L420</f>
        <v>0</v>
      </c>
      <c r="N420" s="21">
        <f t="shared" si="6"/>
        <v>45355.607769346905</v>
      </c>
      <c r="O420" s="21">
        <v>55879.6</v>
      </c>
      <c r="AD420" s="38" t="e">
        <f>#REF!-O420</f>
        <v>#REF!</v>
      </c>
      <c r="AE420" s="68" t="e">
        <f>AD420/#REF!</f>
        <v>#REF!</v>
      </c>
      <c r="AF420" s="69">
        <v>100138.28434669245</v>
      </c>
      <c r="AG420" s="70" t="e">
        <f>#REF!-AF420</f>
        <v>#REF!</v>
      </c>
      <c r="AH420" s="68" t="e">
        <f>AG420/#REF!</f>
        <v>#REF!</v>
      </c>
      <c r="AI420" s="38" t="e">
        <f>#REF!-#REF!</f>
        <v>#REF!</v>
      </c>
      <c r="AJ420" s="68" t="e">
        <f>AI420/#REF!</f>
        <v>#REF!</v>
      </c>
      <c r="AK420" s="38" t="e">
        <f>#REF!-#REF!</f>
        <v>#REF!</v>
      </c>
      <c r="AL420" s="76" t="e">
        <f>AK420/#REF!</f>
        <v>#REF!</v>
      </c>
    </row>
    <row r="421" spans="1:38" s="39" customFormat="1" ht="12.75">
      <c r="A421" s="15" t="s">
        <v>522</v>
      </c>
      <c r="B421" s="15" t="s">
        <v>523</v>
      </c>
      <c r="C421" s="32">
        <v>344</v>
      </c>
      <c r="D421" s="44">
        <v>423274.13</v>
      </c>
      <c r="E421" s="34">
        <v>47050</v>
      </c>
      <c r="F421" s="17">
        <f>D421/E421*C421</f>
        <v>3094.7141492029755</v>
      </c>
      <c r="G421" s="18">
        <f>F421/$F$499</f>
        <v>0.00018934532444838287</v>
      </c>
      <c r="H421" s="19">
        <f>$B$509*G421</f>
        <v>17718.69394245107</v>
      </c>
      <c r="I421" s="20">
        <f>D421/E421</f>
        <v>8.996262061636557</v>
      </c>
      <c r="J421" s="20">
        <f>(I421-10)*C421</f>
        <v>-345.2858507970244</v>
      </c>
      <c r="K421" s="20">
        <f>IF(J421&gt;0,J421,0)</f>
        <v>0</v>
      </c>
      <c r="L421" s="20">
        <f>K421/$K$499</f>
        <v>0</v>
      </c>
      <c r="M421" s="21">
        <f>$F$509*L421</f>
        <v>0</v>
      </c>
      <c r="N421" s="21">
        <f t="shared" si="6"/>
        <v>17718.69394245107</v>
      </c>
      <c r="O421" s="21">
        <v>20435.74</v>
      </c>
      <c r="AD421" s="38" t="e">
        <f>#REF!-O421</f>
        <v>#REF!</v>
      </c>
      <c r="AE421" s="68" t="e">
        <f>AD421/#REF!</f>
        <v>#REF!</v>
      </c>
      <c r="AF421" s="69">
        <v>117947.67987182966</v>
      </c>
      <c r="AG421" s="70" t="e">
        <f>#REF!-AF421</f>
        <v>#REF!</v>
      </c>
      <c r="AH421" s="68" t="e">
        <f>AG421/#REF!</f>
        <v>#REF!</v>
      </c>
      <c r="AI421" s="38" t="e">
        <f>#REF!-#REF!</f>
        <v>#REF!</v>
      </c>
      <c r="AJ421" s="68" t="e">
        <f>AI421/#REF!</f>
        <v>#REF!</v>
      </c>
      <c r="AK421" s="38" t="e">
        <f>#REF!-#REF!</f>
        <v>#REF!</v>
      </c>
      <c r="AL421" s="76" t="e">
        <f>AK421/#REF!</f>
        <v>#REF!</v>
      </c>
    </row>
    <row r="422" spans="1:38" s="39" customFormat="1" ht="12.75">
      <c r="A422" s="15" t="s">
        <v>250</v>
      </c>
      <c r="B422" s="15" t="s">
        <v>251</v>
      </c>
      <c r="C422" s="32">
        <v>1267</v>
      </c>
      <c r="D422" s="44">
        <v>793617.4</v>
      </c>
      <c r="E422" s="34">
        <v>75950</v>
      </c>
      <c r="F422" s="17">
        <f>D422/E422*C422</f>
        <v>13239.147410138248</v>
      </c>
      <c r="G422" s="18">
        <f>F422/$F$499</f>
        <v>0.0008100168677737806</v>
      </c>
      <c r="H422" s="19">
        <f>$B$509*G422</f>
        <v>75800.3452692547</v>
      </c>
      <c r="I422" s="20">
        <f>D422/E422</f>
        <v>10.449208689927584</v>
      </c>
      <c r="J422" s="20">
        <f>(I422-10)*C422</f>
        <v>569.1474101382489</v>
      </c>
      <c r="K422" s="20">
        <f>IF(J422&gt;0,J422,0)</f>
        <v>569.1474101382489</v>
      </c>
      <c r="L422" s="20">
        <f>K422/$K$499</f>
        <v>0.0001512145854074145</v>
      </c>
      <c r="M422" s="21">
        <f>$F$509*L422</f>
        <v>2799.57058622567</v>
      </c>
      <c r="N422" s="21">
        <f t="shared" si="6"/>
        <v>78599.91585548037</v>
      </c>
      <c r="O422" s="21">
        <v>145110.07</v>
      </c>
      <c r="AD422" s="38" t="e">
        <f>#REF!-O422</f>
        <v>#REF!</v>
      </c>
      <c r="AE422" s="68" t="e">
        <f>AD422/#REF!</f>
        <v>#REF!</v>
      </c>
      <c r="AF422" s="69">
        <v>71477.8275727182</v>
      </c>
      <c r="AG422" s="70" t="e">
        <f>#REF!-AF422</f>
        <v>#REF!</v>
      </c>
      <c r="AH422" s="68" t="e">
        <f>AG422/#REF!</f>
        <v>#REF!</v>
      </c>
      <c r="AI422" s="38" t="e">
        <f>#REF!-#REF!</f>
        <v>#REF!</v>
      </c>
      <c r="AJ422" s="68" t="e">
        <f>AI422/#REF!</f>
        <v>#REF!</v>
      </c>
      <c r="AK422" s="38" t="e">
        <f>#REF!-#REF!</f>
        <v>#REF!</v>
      </c>
      <c r="AL422" s="76" t="e">
        <f>AK422/#REF!</f>
        <v>#REF!</v>
      </c>
    </row>
    <row r="423" spans="1:38" s="39" customFormat="1" ht="12.75">
      <c r="A423" s="15" t="s">
        <v>316</v>
      </c>
      <c r="B423" s="15" t="s">
        <v>317</v>
      </c>
      <c r="C423" s="32">
        <v>1237</v>
      </c>
      <c r="D423" s="44">
        <v>1377688.62</v>
      </c>
      <c r="E423" s="40">
        <v>177150</v>
      </c>
      <c r="F423" s="17">
        <f>D423/E423*C423</f>
        <v>9620.100609314142</v>
      </c>
      <c r="G423" s="18">
        <f>F423/$F$499</f>
        <v>0.000588591056645989</v>
      </c>
      <c r="H423" s="19">
        <f>$B$509*G423</f>
        <v>55079.600303609346</v>
      </c>
      <c r="I423" s="20">
        <f>D423/E423</f>
        <v>7.7769608806096535</v>
      </c>
      <c r="J423" s="20">
        <f>(I423-10)*C423</f>
        <v>-2749.8993906858586</v>
      </c>
      <c r="K423" s="20">
        <f>IF(J423&gt;0,J423,0)</f>
        <v>0</v>
      </c>
      <c r="L423" s="20">
        <f>K423/$K$499</f>
        <v>0</v>
      </c>
      <c r="M423" s="21">
        <f>$F$509*L423</f>
        <v>0</v>
      </c>
      <c r="N423" s="21">
        <f t="shared" si="6"/>
        <v>55079.600303609346</v>
      </c>
      <c r="O423" s="21">
        <v>78621.55</v>
      </c>
      <c r="AD423" s="38" t="e">
        <f>#REF!-O423</f>
        <v>#REF!</v>
      </c>
      <c r="AE423" s="68" t="e">
        <f>AD423/#REF!</f>
        <v>#REF!</v>
      </c>
      <c r="AF423" s="69">
        <v>1565.9883046139516</v>
      </c>
      <c r="AG423" s="70" t="e">
        <f>#REF!-AF423</f>
        <v>#REF!</v>
      </c>
      <c r="AH423" s="68" t="e">
        <f>AG423/#REF!</f>
        <v>#REF!</v>
      </c>
      <c r="AI423" s="38" t="e">
        <f>#REF!-#REF!</f>
        <v>#REF!</v>
      </c>
      <c r="AJ423" s="68" t="e">
        <f>AI423/#REF!</f>
        <v>#REF!</v>
      </c>
      <c r="AK423" s="38" t="e">
        <f>#REF!-#REF!</f>
        <v>#REF!</v>
      </c>
      <c r="AL423" s="76" t="e">
        <f>AK423/#REF!</f>
        <v>#REF!</v>
      </c>
    </row>
    <row r="424" spans="1:38" s="39" customFormat="1" ht="12.75">
      <c r="A424" s="15" t="s">
        <v>524</v>
      </c>
      <c r="B424" s="15" t="s">
        <v>525</v>
      </c>
      <c r="C424" s="32">
        <v>879</v>
      </c>
      <c r="D424" s="44">
        <v>834015.92</v>
      </c>
      <c r="E424" s="34">
        <v>66750</v>
      </c>
      <c r="F424" s="17">
        <f>D424/E424*C424</f>
        <v>10982.771440898878</v>
      </c>
      <c r="G424" s="18">
        <f>F424/$F$499</f>
        <v>0.0006719639752043022</v>
      </c>
      <c r="H424" s="19">
        <f>$B$509*G424</f>
        <v>62881.53167597003</v>
      </c>
      <c r="I424" s="20">
        <f>D424/E424</f>
        <v>12.49462052434457</v>
      </c>
      <c r="J424" s="20">
        <f>(I424-10)*C424</f>
        <v>2192.7714408988777</v>
      </c>
      <c r="K424" s="20">
        <f>IF(J424&gt;0,J424,0)</f>
        <v>2192.7714408988777</v>
      </c>
      <c r="L424" s="20">
        <f>K424/$K$499</f>
        <v>0.0005825890066831727</v>
      </c>
      <c r="M424" s="21">
        <f>$F$509*L424</f>
        <v>10785.990270543489</v>
      </c>
      <c r="N424" s="21">
        <f t="shared" si="6"/>
        <v>73667.52194651352</v>
      </c>
      <c r="O424" s="21">
        <v>100522.9</v>
      </c>
      <c r="AD424" s="38" t="e">
        <f>#REF!-O424</f>
        <v>#REF!</v>
      </c>
      <c r="AE424" s="68" t="e">
        <f>AD424/#REF!</f>
        <v>#REF!</v>
      </c>
      <c r="AF424" s="69">
        <v>1599.9934668823757</v>
      </c>
      <c r="AG424" s="70" t="e">
        <f>#REF!-AF424</f>
        <v>#REF!</v>
      </c>
      <c r="AH424" s="68" t="e">
        <f>AG424/#REF!</f>
        <v>#REF!</v>
      </c>
      <c r="AI424" s="38" t="e">
        <f>#REF!-#REF!</f>
        <v>#REF!</v>
      </c>
      <c r="AJ424" s="68" t="e">
        <f>AI424/#REF!</f>
        <v>#REF!</v>
      </c>
      <c r="AK424" s="38" t="e">
        <f>#REF!-#REF!</f>
        <v>#REF!</v>
      </c>
      <c r="AL424" s="76" t="e">
        <f>AK424/#REF!</f>
        <v>#REF!</v>
      </c>
    </row>
    <row r="425" spans="1:38" s="39" customFormat="1" ht="12.75">
      <c r="A425" s="15" t="s">
        <v>318</v>
      </c>
      <c r="B425" s="15" t="s">
        <v>319</v>
      </c>
      <c r="C425" s="32">
        <v>1451</v>
      </c>
      <c r="D425" s="44">
        <v>2456685.23</v>
      </c>
      <c r="E425" s="40">
        <v>336000</v>
      </c>
      <c r="F425" s="17">
        <f>D425/E425*C425</f>
        <v>10609.078180744047</v>
      </c>
      <c r="G425" s="18">
        <f>F425/$F$499</f>
        <v>0.0006491001279548193</v>
      </c>
      <c r="H425" s="19">
        <f>$B$509*G425</f>
        <v>60741.96201434378</v>
      </c>
      <c r="I425" s="20">
        <f>D425/E425</f>
        <v>7.311563184523809</v>
      </c>
      <c r="J425" s="20">
        <f>(I425-10)*C425</f>
        <v>-3900.921819255953</v>
      </c>
      <c r="K425" s="20">
        <f>IF(J425&gt;0,J425,0)</f>
        <v>0</v>
      </c>
      <c r="L425" s="20">
        <f>K425/$K$499</f>
        <v>0</v>
      </c>
      <c r="M425" s="21">
        <f>$F$509*L425</f>
        <v>0</v>
      </c>
      <c r="N425" s="21">
        <f t="shared" si="6"/>
        <v>60741.96201434378</v>
      </c>
      <c r="O425" s="21">
        <v>64242.9</v>
      </c>
      <c r="AD425" s="38" t="e">
        <f>#REF!-O425</f>
        <v>#REF!</v>
      </c>
      <c r="AE425" s="68" t="e">
        <f>AD425/#REF!</f>
        <v>#REF!</v>
      </c>
      <c r="AF425" s="69"/>
      <c r="AG425" s="70" t="e">
        <f>#REF!-AF425</f>
        <v>#REF!</v>
      </c>
      <c r="AH425" s="68" t="e">
        <f>AG425/#REF!</f>
        <v>#REF!</v>
      </c>
      <c r="AI425" s="38" t="e">
        <f>#REF!-#REF!</f>
        <v>#REF!</v>
      </c>
      <c r="AJ425" s="68"/>
      <c r="AK425" s="38" t="e">
        <f>#REF!-#REF!</f>
        <v>#REF!</v>
      </c>
      <c r="AL425" s="76" t="e">
        <f>AK425/#REF!</f>
        <v>#REF!</v>
      </c>
    </row>
    <row r="426" spans="1:38" s="39" customFormat="1" ht="12.75">
      <c r="A426" s="15" t="s">
        <v>320</v>
      </c>
      <c r="B426" s="15" t="s">
        <v>321</v>
      </c>
      <c r="C426" s="32">
        <v>320</v>
      </c>
      <c r="D426" s="44">
        <v>1329521.53</v>
      </c>
      <c r="E426" s="40">
        <v>152050</v>
      </c>
      <c r="F426" s="17">
        <f>D426/E426*C426</f>
        <v>2798.072276224926</v>
      </c>
      <c r="G426" s="18">
        <f>F426/$F$499</f>
        <v>0.00017119574779088435</v>
      </c>
      <c r="H426" s="19">
        <f>$B$509*G426</f>
        <v>16020.279709534863</v>
      </c>
      <c r="I426" s="20">
        <f>D426/E426</f>
        <v>8.743975863202895</v>
      </c>
      <c r="J426" s="20">
        <f>(I426-10)*C426</f>
        <v>-401.9277237750737</v>
      </c>
      <c r="K426" s="20">
        <f>IF(J426&gt;0,J426,0)</f>
        <v>0</v>
      </c>
      <c r="L426" s="20">
        <f>K426/$K$499</f>
        <v>0</v>
      </c>
      <c r="M426" s="21">
        <f>$F$509*L426</f>
        <v>0</v>
      </c>
      <c r="N426" s="21">
        <f t="shared" si="6"/>
        <v>16020.279709534863</v>
      </c>
      <c r="O426" s="21">
        <v>19100.13</v>
      </c>
      <c r="AD426" s="38" t="e">
        <f>#REF!-O426</f>
        <v>#REF!</v>
      </c>
      <c r="AE426" s="68" t="e">
        <f>AD426/#REF!</f>
        <v>#REF!</v>
      </c>
      <c r="AF426" s="69"/>
      <c r="AG426" s="70" t="e">
        <f>#REF!-AF426</f>
        <v>#REF!</v>
      </c>
      <c r="AH426" s="68" t="e">
        <f>AG426/#REF!</f>
        <v>#REF!</v>
      </c>
      <c r="AI426" s="38" t="e">
        <f>#REF!-#REF!</f>
        <v>#REF!</v>
      </c>
      <c r="AJ426" s="68"/>
      <c r="AK426" s="38" t="e">
        <f>#REF!-#REF!</f>
        <v>#REF!</v>
      </c>
      <c r="AL426" s="76" t="e">
        <f>AK426/#REF!</f>
        <v>#REF!</v>
      </c>
    </row>
    <row r="427" spans="1:38" s="39" customFormat="1" ht="12.75">
      <c r="A427" s="15" t="s">
        <v>819</v>
      </c>
      <c r="B427" s="15" t="s">
        <v>820</v>
      </c>
      <c r="C427" s="32">
        <v>1441</v>
      </c>
      <c r="D427" s="44">
        <v>1234179.25</v>
      </c>
      <c r="E427" s="34">
        <v>120550</v>
      </c>
      <c r="F427" s="17">
        <f>D427/E427*C427</f>
        <v>14752.818741186229</v>
      </c>
      <c r="G427" s="18">
        <f>F427/$F$499</f>
        <v>0.0009026285195993003</v>
      </c>
      <c r="H427" s="19">
        <f>$B$509*G427</f>
        <v>84466.82551629435</v>
      </c>
      <c r="I427" s="20">
        <f>D427/E427</f>
        <v>10.237903359601825</v>
      </c>
      <c r="J427" s="20">
        <f>(I427-10)*C427</f>
        <v>342.8187411862298</v>
      </c>
      <c r="K427" s="20">
        <f>IF(J427&gt;0,J427,0)</f>
        <v>342.8187411862298</v>
      </c>
      <c r="L427" s="20">
        <f>K427/$K$499</f>
        <v>9.108219223166711E-05</v>
      </c>
      <c r="M427" s="21">
        <f>$F$509*L427</f>
        <v>1686.2859201955293</v>
      </c>
      <c r="N427" s="21">
        <f t="shared" si="6"/>
        <v>86153.11143648988</v>
      </c>
      <c r="O427" s="21">
        <v>109169.49</v>
      </c>
      <c r="AD427" s="38" t="e">
        <f>#REF!-O427</f>
        <v>#REF!</v>
      </c>
      <c r="AE427" s="68" t="e">
        <f>AD427/#REF!</f>
        <v>#REF!</v>
      </c>
      <c r="AF427" s="69">
        <v>837801.6285301405</v>
      </c>
      <c r="AG427" s="70" t="e">
        <f>#REF!-AF427</f>
        <v>#REF!</v>
      </c>
      <c r="AH427" s="68" t="e">
        <f>AG427/#REF!</f>
        <v>#REF!</v>
      </c>
      <c r="AI427" s="38" t="e">
        <f>#REF!-#REF!</f>
        <v>#REF!</v>
      </c>
      <c r="AJ427" s="68" t="e">
        <f>AI427/#REF!</f>
        <v>#REF!</v>
      </c>
      <c r="AK427" s="38" t="e">
        <f>#REF!-#REF!</f>
        <v>#REF!</v>
      </c>
      <c r="AL427" s="76" t="e">
        <f>AK427/#REF!</f>
        <v>#REF!</v>
      </c>
    </row>
    <row r="428" spans="1:38" s="39" customFormat="1" ht="12.75">
      <c r="A428" s="15" t="s">
        <v>526</v>
      </c>
      <c r="B428" s="15" t="s">
        <v>527</v>
      </c>
      <c r="C428" s="32">
        <v>358</v>
      </c>
      <c r="D428" s="44">
        <v>809008.09</v>
      </c>
      <c r="E428" s="34">
        <v>82350</v>
      </c>
      <c r="F428" s="17">
        <f>D428/E428*C428</f>
        <v>3516.999346933819</v>
      </c>
      <c r="G428" s="18">
        <f>F428/$F$499</f>
        <v>0.00021518219464677866</v>
      </c>
      <c r="H428" s="19">
        <f>$B$509*G428</f>
        <v>20136.475299397167</v>
      </c>
      <c r="I428" s="20">
        <f>D428/E428</f>
        <v>9.824020522161506</v>
      </c>
      <c r="J428" s="20">
        <f>(I428-10)*C428</f>
        <v>-63.000653066180845</v>
      </c>
      <c r="K428" s="20">
        <f>IF(J428&gt;0,J428,0)</f>
        <v>0</v>
      </c>
      <c r="L428" s="20">
        <f>K428/$K$499</f>
        <v>0</v>
      </c>
      <c r="M428" s="21">
        <f>$F$509*L428</f>
        <v>0</v>
      </c>
      <c r="N428" s="21">
        <f t="shared" si="6"/>
        <v>20136.475299397167</v>
      </c>
      <c r="O428" s="21">
        <v>24258.81</v>
      </c>
      <c r="AD428" s="38" t="e">
        <f>#REF!-O428</f>
        <v>#REF!</v>
      </c>
      <c r="AE428" s="68" t="e">
        <f>AD428/#REF!</f>
        <v>#REF!</v>
      </c>
      <c r="AF428" s="69">
        <v>65676.66166052288</v>
      </c>
      <c r="AG428" s="70" t="e">
        <f>#REF!-AF428</f>
        <v>#REF!</v>
      </c>
      <c r="AH428" s="68" t="e">
        <f>AG428/#REF!</f>
        <v>#REF!</v>
      </c>
      <c r="AI428" s="38" t="e">
        <f>#REF!-#REF!</f>
        <v>#REF!</v>
      </c>
      <c r="AJ428" s="68" t="e">
        <f>AI428/#REF!</f>
        <v>#REF!</v>
      </c>
      <c r="AK428" s="38" t="e">
        <f>#REF!-#REF!</f>
        <v>#REF!</v>
      </c>
      <c r="AL428" s="76" t="e">
        <f>AK428/#REF!</f>
        <v>#REF!</v>
      </c>
    </row>
    <row r="429" spans="1:38" s="39" customFormat="1" ht="12.75">
      <c r="A429" s="15" t="s">
        <v>905</v>
      </c>
      <c r="B429" s="15" t="s">
        <v>906</v>
      </c>
      <c r="C429" s="32">
        <v>65</v>
      </c>
      <c r="D429" s="44">
        <v>86196.07</v>
      </c>
      <c r="E429" s="34">
        <v>5250</v>
      </c>
      <c r="F429" s="17">
        <f>D429/E429*C429</f>
        <v>1067.189438095238</v>
      </c>
      <c r="G429" s="18">
        <f>F429/$F$499</f>
        <v>6.529434405309176E-05</v>
      </c>
      <c r="H429" s="19">
        <f>$B$509*G429</f>
        <v>6110.161430287771</v>
      </c>
      <c r="I429" s="20">
        <f>D429/E429</f>
        <v>16.418299047619048</v>
      </c>
      <c r="J429" s="20">
        <f>(I429-10)*C429</f>
        <v>417.1894380952381</v>
      </c>
      <c r="K429" s="20">
        <f>IF(J429&gt;0,J429,0)</f>
        <v>417.1894380952381</v>
      </c>
      <c r="L429" s="20">
        <f>K429/$K$499</f>
        <v>0.0001108414565263504</v>
      </c>
      <c r="M429" s="21">
        <f>$F$509*L429</f>
        <v>2052.1068162143474</v>
      </c>
      <c r="N429" s="21">
        <f t="shared" si="6"/>
        <v>8162.268246502118</v>
      </c>
      <c r="O429" s="21">
        <v>8162.42</v>
      </c>
      <c r="AD429" s="38" t="e">
        <f>#REF!-O429</f>
        <v>#REF!</v>
      </c>
      <c r="AE429" s="68" t="e">
        <f>AD429/#REF!</f>
        <v>#REF!</v>
      </c>
      <c r="AF429" s="69">
        <v>91336.02384493797</v>
      </c>
      <c r="AG429" s="70" t="e">
        <f>#REF!-AF429</f>
        <v>#REF!</v>
      </c>
      <c r="AH429" s="68" t="e">
        <f>AG429/#REF!</f>
        <v>#REF!</v>
      </c>
      <c r="AI429" s="38" t="e">
        <f>#REF!-#REF!</f>
        <v>#REF!</v>
      </c>
      <c r="AJ429" s="68" t="e">
        <f>AI429/#REF!</f>
        <v>#REF!</v>
      </c>
      <c r="AK429" s="38" t="e">
        <f>#REF!-#REF!</f>
        <v>#REF!</v>
      </c>
      <c r="AL429" s="76" t="e">
        <f>AK429/#REF!</f>
        <v>#REF!</v>
      </c>
    </row>
    <row r="430" spans="1:38" s="39" customFormat="1" ht="12.75">
      <c r="A430" s="15" t="s">
        <v>252</v>
      </c>
      <c r="B430" s="15" t="s">
        <v>253</v>
      </c>
      <c r="C430" s="32">
        <v>564</v>
      </c>
      <c r="D430" s="44">
        <v>480096.68</v>
      </c>
      <c r="E430" s="34">
        <v>41400</v>
      </c>
      <c r="F430" s="17">
        <f>D430/E430*C430</f>
        <v>6540.4475246376805</v>
      </c>
      <c r="G430" s="18">
        <f>F430/$F$499</f>
        <v>0.00040016722026138904</v>
      </c>
      <c r="H430" s="19">
        <f>$B$509*G430</f>
        <v>37447.13803876298</v>
      </c>
      <c r="I430" s="20">
        <f>D430/E430</f>
        <v>11.596538164251207</v>
      </c>
      <c r="J430" s="20">
        <f>(I430-10)*C430</f>
        <v>900.4475246376808</v>
      </c>
      <c r="K430" s="20">
        <f>IF(J430&gt;0,J430,0)</f>
        <v>900.4475246376808</v>
      </c>
      <c r="L430" s="20">
        <f>K430/$K$499</f>
        <v>0.00023923643803658068</v>
      </c>
      <c r="M430" s="21">
        <f>$F$509*L430</f>
        <v>4429.197707853987</v>
      </c>
      <c r="N430" s="21">
        <f t="shared" si="6"/>
        <v>41876.33574661697</v>
      </c>
      <c r="O430" s="21">
        <v>62552.95</v>
      </c>
      <c r="AD430" s="38" t="e">
        <f>#REF!-O430</f>
        <v>#REF!</v>
      </c>
      <c r="AE430" s="68" t="e">
        <f>AD430/#REF!</f>
        <v>#REF!</v>
      </c>
      <c r="AF430" s="69">
        <v>100788.90961913911</v>
      </c>
      <c r="AG430" s="70" t="e">
        <f>#REF!-AF430</f>
        <v>#REF!</v>
      </c>
      <c r="AH430" s="68" t="e">
        <f>AG430/#REF!</f>
        <v>#REF!</v>
      </c>
      <c r="AI430" s="38" t="e">
        <f>#REF!-#REF!</f>
        <v>#REF!</v>
      </c>
      <c r="AJ430" s="68" t="e">
        <f>AI430/#REF!</f>
        <v>#REF!</v>
      </c>
      <c r="AK430" s="38" t="e">
        <f>#REF!-#REF!</f>
        <v>#REF!</v>
      </c>
      <c r="AL430" s="76" t="e">
        <f>AK430/#REF!</f>
        <v>#REF!</v>
      </c>
    </row>
    <row r="431" spans="1:38" s="39" customFormat="1" ht="12.75">
      <c r="A431" s="15" t="s">
        <v>775</v>
      </c>
      <c r="B431" s="15" t="s">
        <v>776</v>
      </c>
      <c r="C431" s="32">
        <v>35</v>
      </c>
      <c r="D431" s="44">
        <v>259802.59</v>
      </c>
      <c r="E431" s="34">
        <v>43550</v>
      </c>
      <c r="F431" s="17">
        <f>D431/E431*C431</f>
        <v>208.79657060849598</v>
      </c>
      <c r="G431" s="18">
        <f>F431/$F$499</f>
        <v>1.2774896969323406E-05</v>
      </c>
      <c r="H431" s="19">
        <f>$B$509*G431</f>
        <v>1195.458563369455</v>
      </c>
      <c r="I431" s="20">
        <f>D431/E431</f>
        <v>5.965616303099885</v>
      </c>
      <c r="J431" s="20">
        <f>(I431-10)*C431</f>
        <v>-141.20342939150402</v>
      </c>
      <c r="K431" s="20">
        <f>IF(J431&gt;0,J431,0)</f>
        <v>0</v>
      </c>
      <c r="L431" s="20">
        <f>K431/$K$499</f>
        <v>0</v>
      </c>
      <c r="M431" s="21">
        <f>$F$509*L431</f>
        <v>0</v>
      </c>
      <c r="N431" s="21">
        <f t="shared" si="6"/>
        <v>1195.458563369455</v>
      </c>
      <c r="O431" s="21">
        <v>1462.73</v>
      </c>
      <c r="AD431" s="38" t="e">
        <f>#REF!-O431</f>
        <v>#REF!</v>
      </c>
      <c r="AE431" s="68" t="e">
        <f>AD431/#REF!</f>
        <v>#REF!</v>
      </c>
      <c r="AF431" s="69">
        <v>106416.46265001153</v>
      </c>
      <c r="AG431" s="70" t="e">
        <f>#REF!-AF431</f>
        <v>#REF!</v>
      </c>
      <c r="AH431" s="68" t="e">
        <f>AG431/#REF!</f>
        <v>#REF!</v>
      </c>
      <c r="AI431" s="38" t="e">
        <f>#REF!-#REF!</f>
        <v>#REF!</v>
      </c>
      <c r="AJ431" s="68" t="e">
        <f>AI431/#REF!</f>
        <v>#REF!</v>
      </c>
      <c r="AK431" s="38" t="e">
        <f>#REF!-#REF!</f>
        <v>#REF!</v>
      </c>
      <c r="AL431" s="76" t="e">
        <f>AK431/#REF!</f>
        <v>#REF!</v>
      </c>
    </row>
    <row r="432" spans="1:38" s="39" customFormat="1" ht="12.75">
      <c r="A432" s="15" t="s">
        <v>416</v>
      </c>
      <c r="B432" s="15" t="s">
        <v>417</v>
      </c>
      <c r="C432" s="32">
        <v>3266</v>
      </c>
      <c r="D432" s="44">
        <v>4692479.19</v>
      </c>
      <c r="E432" s="34">
        <v>303400</v>
      </c>
      <c r="F432" s="17">
        <f>D432/E432*C432</f>
        <v>50512.976382794994</v>
      </c>
      <c r="G432" s="18">
        <f>F432/$F$499</f>
        <v>0.003090558753065148</v>
      </c>
      <c r="H432" s="19">
        <f>$B$509*G432</f>
        <v>289210.5459496191</v>
      </c>
      <c r="I432" s="20">
        <f>D432/E432</f>
        <v>15.466312425840476</v>
      </c>
      <c r="J432" s="20">
        <f>(I432-10)*C432</f>
        <v>17852.976382794994</v>
      </c>
      <c r="K432" s="20">
        <f>IF(J432&gt;0,J432,0)</f>
        <v>17852.976382794994</v>
      </c>
      <c r="L432" s="20">
        <f>K432/$K$499</f>
        <v>0.0047432885996212355</v>
      </c>
      <c r="M432" s="21">
        <f>$F$509*L432</f>
        <v>87816.73546702751</v>
      </c>
      <c r="N432" s="21">
        <f t="shared" si="6"/>
        <v>377027.2814166466</v>
      </c>
      <c r="O432" s="21">
        <v>441380.04</v>
      </c>
      <c r="AD432" s="38" t="e">
        <f>#REF!-O432</f>
        <v>#REF!</v>
      </c>
      <c r="AE432" s="68" t="e">
        <f>AD432/#REF!</f>
        <v>#REF!</v>
      </c>
      <c r="AF432" s="69">
        <v>92202.49295489768</v>
      </c>
      <c r="AG432" s="70" t="e">
        <f>#REF!-AF432</f>
        <v>#REF!</v>
      </c>
      <c r="AH432" s="68" t="e">
        <f>AG432/#REF!</f>
        <v>#REF!</v>
      </c>
      <c r="AI432" s="38" t="e">
        <f>#REF!-#REF!</f>
        <v>#REF!</v>
      </c>
      <c r="AJ432" s="68" t="e">
        <f>AI432/#REF!</f>
        <v>#REF!</v>
      </c>
      <c r="AK432" s="38" t="e">
        <f>#REF!-#REF!</f>
        <v>#REF!</v>
      </c>
      <c r="AL432" s="76" t="e">
        <f>AK432/#REF!</f>
        <v>#REF!</v>
      </c>
    </row>
    <row r="433" spans="1:38" s="39" customFormat="1" ht="12.75">
      <c r="A433" s="15" t="s">
        <v>821</v>
      </c>
      <c r="B433" s="15" t="s">
        <v>822</v>
      </c>
      <c r="C433" s="32">
        <v>778</v>
      </c>
      <c r="D433" s="44">
        <v>457368.32</v>
      </c>
      <c r="E433" s="34">
        <v>42300</v>
      </c>
      <c r="F433" s="17">
        <f>D433/E433*C433</f>
        <v>8412.117091252954</v>
      </c>
      <c r="G433" s="18">
        <f>F433/$F$499</f>
        <v>0.0005146824434015309</v>
      </c>
      <c r="H433" s="19">
        <f>$B$509*G433</f>
        <v>48163.326550324586</v>
      </c>
      <c r="I433" s="20">
        <f>D433/E433</f>
        <v>10.812489834515366</v>
      </c>
      <c r="J433" s="20">
        <f>(I433-10)*C433</f>
        <v>632.117091252955</v>
      </c>
      <c r="K433" s="20">
        <f>IF(J433&gt;0,J433,0)</f>
        <v>632.117091252955</v>
      </c>
      <c r="L433" s="20">
        <f>K433/$K$499</f>
        <v>0.0001679447576850753</v>
      </c>
      <c r="M433" s="21">
        <f>$F$509*L433</f>
        <v>3109.3111981172706</v>
      </c>
      <c r="N433" s="21">
        <f t="shared" si="6"/>
        <v>51272.637748441855</v>
      </c>
      <c r="O433" s="21">
        <v>68826.73</v>
      </c>
      <c r="AD433" s="38" t="e">
        <f>#REF!-O433</f>
        <v>#REF!</v>
      </c>
      <c r="AE433" s="68" t="e">
        <f>AD433/#REF!</f>
        <v>#REF!</v>
      </c>
      <c r="AF433" s="69">
        <v>28044.82363287734</v>
      </c>
      <c r="AG433" s="70" t="e">
        <f>#REF!-AF433</f>
        <v>#REF!</v>
      </c>
      <c r="AH433" s="68" t="e">
        <f>AG433/#REF!</f>
        <v>#REF!</v>
      </c>
      <c r="AI433" s="38" t="e">
        <f>#REF!-#REF!</f>
        <v>#REF!</v>
      </c>
      <c r="AJ433" s="68" t="e">
        <f>AI433/#REF!</f>
        <v>#REF!</v>
      </c>
      <c r="AK433" s="38" t="e">
        <f>#REF!-#REF!</f>
        <v>#REF!</v>
      </c>
      <c r="AL433" s="76" t="e">
        <f>AK433/#REF!</f>
        <v>#REF!</v>
      </c>
    </row>
    <row r="434" spans="1:38" s="39" customFormat="1" ht="12.75">
      <c r="A434" s="15" t="s">
        <v>907</v>
      </c>
      <c r="B434" s="15" t="s">
        <v>908</v>
      </c>
      <c r="C434" s="32">
        <v>205</v>
      </c>
      <c r="D434" s="44">
        <v>162251.05</v>
      </c>
      <c r="E434" s="34">
        <v>15450</v>
      </c>
      <c r="F434" s="17">
        <f>D434/E434*C434</f>
        <v>2152.8456472491907</v>
      </c>
      <c r="G434" s="18">
        <f>F434/$F$499</f>
        <v>0.00013171854908495176</v>
      </c>
      <c r="H434" s="19">
        <f>$B$509*G434</f>
        <v>12326.053809774501</v>
      </c>
      <c r="I434" s="20">
        <f>D434/E434</f>
        <v>10.501686084142394</v>
      </c>
      <c r="J434" s="20">
        <f>(I434-10)*C434</f>
        <v>102.84564724919073</v>
      </c>
      <c r="K434" s="20">
        <f>IF(J434&gt;0,J434,0)</f>
        <v>102.84564724919073</v>
      </c>
      <c r="L434" s="20">
        <f>K434/$K$499</f>
        <v>2.7324664283311017E-05</v>
      </c>
      <c r="M434" s="21">
        <f>$F$509*L434</f>
        <v>505.88589850604285</v>
      </c>
      <c r="N434" s="21">
        <f t="shared" si="6"/>
        <v>12831.939708280544</v>
      </c>
      <c r="O434" s="21">
        <v>23122.47</v>
      </c>
      <c r="AD434" s="38" t="e">
        <f>#REF!-O434</f>
        <v>#REF!</v>
      </c>
      <c r="AE434" s="68" t="e">
        <f>AD434/#REF!</f>
        <v>#REF!</v>
      </c>
      <c r="AF434" s="69">
        <v>52974.2709075421</v>
      </c>
      <c r="AG434" s="70" t="e">
        <f>#REF!-AF434</f>
        <v>#REF!</v>
      </c>
      <c r="AH434" s="68" t="e">
        <f>AG434/#REF!</f>
        <v>#REF!</v>
      </c>
      <c r="AI434" s="38" t="e">
        <f>#REF!-#REF!</f>
        <v>#REF!</v>
      </c>
      <c r="AJ434" s="68" t="e">
        <f>AI434/#REF!</f>
        <v>#REF!</v>
      </c>
      <c r="AK434" s="38" t="e">
        <f>#REF!-#REF!</f>
        <v>#REF!</v>
      </c>
      <c r="AL434" s="76" t="e">
        <f>AK434/#REF!</f>
        <v>#REF!</v>
      </c>
    </row>
    <row r="435" spans="1:38" s="39" customFormat="1" ht="12.75">
      <c r="A435" s="15" t="s">
        <v>707</v>
      </c>
      <c r="B435" s="15" t="s">
        <v>708</v>
      </c>
      <c r="C435" s="32">
        <v>9759</v>
      </c>
      <c r="D435" s="44">
        <v>10717953</v>
      </c>
      <c r="E435" s="34">
        <v>884150</v>
      </c>
      <c r="F435" s="17">
        <f>D435/E435*C435</f>
        <v>118301.76251427925</v>
      </c>
      <c r="G435" s="18">
        <f>F435/$F$499</f>
        <v>0.007238111349266521</v>
      </c>
      <c r="H435" s="19">
        <f>$B$509*G435</f>
        <v>677333.2274914295</v>
      </c>
      <c r="I435" s="20">
        <f>D435/E435</f>
        <v>12.122324266244416</v>
      </c>
      <c r="J435" s="20">
        <f>(I435-10)*C435</f>
        <v>20711.762514279253</v>
      </c>
      <c r="K435" s="20">
        <f>IF(J435&gt;0,J435,0)</f>
        <v>20711.762514279253</v>
      </c>
      <c r="L435" s="20">
        <f>K435/$K$499</f>
        <v>0.0055028284867233365</v>
      </c>
      <c r="M435" s="21">
        <f>$F$509*L435</f>
        <v>101878.77532427493</v>
      </c>
      <c r="N435" s="21">
        <f t="shared" si="6"/>
        <v>779212.0028157044</v>
      </c>
      <c r="O435" s="21">
        <v>944783.5</v>
      </c>
      <c r="AD435" s="38" t="e">
        <f>#REF!-O435</f>
        <v>#REF!</v>
      </c>
      <c r="AE435" s="68" t="e">
        <f>AD435/#REF!</f>
        <v>#REF!</v>
      </c>
      <c r="AF435" s="69">
        <v>73671.43811736291</v>
      </c>
      <c r="AG435" s="70" t="e">
        <f>#REF!-AF435</f>
        <v>#REF!</v>
      </c>
      <c r="AH435" s="68" t="e">
        <f>AG435/#REF!</f>
        <v>#REF!</v>
      </c>
      <c r="AI435" s="38" t="e">
        <f>#REF!-#REF!</f>
        <v>#REF!</v>
      </c>
      <c r="AJ435" s="68" t="e">
        <f>AI435/#REF!</f>
        <v>#REF!</v>
      </c>
      <c r="AK435" s="38" t="e">
        <f>#REF!-#REF!</f>
        <v>#REF!</v>
      </c>
      <c r="AL435" s="76" t="e">
        <f>AK435/#REF!</f>
        <v>#REF!</v>
      </c>
    </row>
    <row r="436" spans="1:38" s="39" customFormat="1" ht="12.75">
      <c r="A436" s="15" t="s">
        <v>322</v>
      </c>
      <c r="B436" s="15" t="s">
        <v>323</v>
      </c>
      <c r="C436" s="32">
        <v>1610</v>
      </c>
      <c r="D436" s="44">
        <v>3810786.2</v>
      </c>
      <c r="E436" s="40">
        <v>521600</v>
      </c>
      <c r="F436" s="17">
        <f>D436/E436*C436</f>
        <v>11762.587772239265</v>
      </c>
      <c r="G436" s="18">
        <f>F436/$F$499</f>
        <v>0.0007196758378026041</v>
      </c>
      <c r="H436" s="19">
        <f>$B$509*G436</f>
        <v>67346.34691905278</v>
      </c>
      <c r="I436" s="20">
        <f>D436/E436</f>
        <v>7.30595513803681</v>
      </c>
      <c r="J436" s="20">
        <f>(I436-10)*C436</f>
        <v>-4337.412227760735</v>
      </c>
      <c r="K436" s="20">
        <f>IF(J436&gt;0,J436,0)</f>
        <v>0</v>
      </c>
      <c r="L436" s="20">
        <f>K436/$K$499</f>
        <v>0</v>
      </c>
      <c r="M436" s="21">
        <f>$F$509*L436</f>
        <v>0</v>
      </c>
      <c r="N436" s="21">
        <f t="shared" si="6"/>
        <v>67346.34691905278</v>
      </c>
      <c r="O436" s="21">
        <v>66389.25</v>
      </c>
      <c r="AD436" s="38" t="e">
        <f>#REF!-O436</f>
        <v>#REF!</v>
      </c>
      <c r="AE436" s="68" t="e">
        <f>AD436/#REF!</f>
        <v>#REF!</v>
      </c>
      <c r="AF436" s="69">
        <v>74135.55319601147</v>
      </c>
      <c r="AG436" s="70" t="e">
        <f>#REF!-AF436</f>
        <v>#REF!</v>
      </c>
      <c r="AH436" s="68" t="e">
        <f>AG436/#REF!</f>
        <v>#REF!</v>
      </c>
      <c r="AI436" s="38" t="e">
        <f>#REF!-#REF!</f>
        <v>#REF!</v>
      </c>
      <c r="AJ436" s="68" t="e">
        <f>AI436/#REF!</f>
        <v>#REF!</v>
      </c>
      <c r="AK436" s="38" t="e">
        <f>#REF!-#REF!</f>
        <v>#REF!</v>
      </c>
      <c r="AL436" s="76" t="e">
        <f>AK436/#REF!</f>
        <v>#REF!</v>
      </c>
    </row>
    <row r="437" spans="1:38" s="39" customFormat="1" ht="12.75">
      <c r="A437" s="15" t="s">
        <v>324</v>
      </c>
      <c r="B437" s="15" t="s">
        <v>325</v>
      </c>
      <c r="C437" s="32">
        <v>1471</v>
      </c>
      <c r="D437" s="44">
        <v>2832871.17</v>
      </c>
      <c r="E437" s="40">
        <v>288100</v>
      </c>
      <c r="F437" s="17">
        <f>D437/E437*C437</f>
        <v>14464.260642381118</v>
      </c>
      <c r="G437" s="18">
        <f>F437/$F$499</f>
        <v>0.0008849735362288543</v>
      </c>
      <c r="H437" s="19">
        <f>$B$509*G437</f>
        <v>82814.69469230206</v>
      </c>
      <c r="I437" s="20">
        <f>D437/E437</f>
        <v>9.83294401249566</v>
      </c>
      <c r="J437" s="20">
        <f>(I437-10)*C437</f>
        <v>-245.73935761888288</v>
      </c>
      <c r="K437" s="20">
        <f>IF(J437&gt;0,J437,0)</f>
        <v>0</v>
      </c>
      <c r="L437" s="20">
        <f>K437/$K$499</f>
        <v>0</v>
      </c>
      <c r="M437" s="21">
        <f>$F$509*L437</f>
        <v>0</v>
      </c>
      <c r="N437" s="21">
        <f t="shared" si="6"/>
        <v>82814.69469230206</v>
      </c>
      <c r="O437" s="21">
        <v>97792.79</v>
      </c>
      <c r="AD437" s="38" t="e">
        <f>#REF!-O437</f>
        <v>#REF!</v>
      </c>
      <c r="AE437" s="68" t="e">
        <f>AD437/#REF!</f>
        <v>#REF!</v>
      </c>
      <c r="AF437" s="69">
        <v>161511.93574476652</v>
      </c>
      <c r="AG437" s="70" t="e">
        <f>#REF!-AF437</f>
        <v>#REF!</v>
      </c>
      <c r="AH437" s="68" t="e">
        <f>AG437/#REF!</f>
        <v>#REF!</v>
      </c>
      <c r="AI437" s="38" t="e">
        <f>#REF!-#REF!</f>
        <v>#REF!</v>
      </c>
      <c r="AJ437" s="68" t="e">
        <f>AI437/#REF!</f>
        <v>#REF!</v>
      </c>
      <c r="AK437" s="38" t="e">
        <f>#REF!-#REF!</f>
        <v>#REF!</v>
      </c>
      <c r="AL437" s="76" t="e">
        <f>AK437/#REF!</f>
        <v>#REF!</v>
      </c>
    </row>
    <row r="438" spans="1:38" s="39" customFormat="1" ht="12.75">
      <c r="A438" s="15" t="s">
        <v>823</v>
      </c>
      <c r="B438" s="15" t="s">
        <v>824</v>
      </c>
      <c r="C438" s="32">
        <v>1026</v>
      </c>
      <c r="D438" s="44">
        <v>635885</v>
      </c>
      <c r="E438" s="34">
        <v>54950</v>
      </c>
      <c r="F438" s="17">
        <f>D438/E438*C438</f>
        <v>11872.939217470428</v>
      </c>
      <c r="G438" s="18">
        <f>F438/$F$499</f>
        <v>0.0007264275212193177</v>
      </c>
      <c r="H438" s="19">
        <f>$B$509*G438</f>
        <v>67978.16084107906</v>
      </c>
      <c r="I438" s="20">
        <f>D438/E438</f>
        <v>11.57206551410373</v>
      </c>
      <c r="J438" s="20">
        <f>(I438-10)*C438</f>
        <v>1612.9392174704276</v>
      </c>
      <c r="K438" s="20">
        <f>IF(J438&gt;0,J438,0)</f>
        <v>1612.9392174704276</v>
      </c>
      <c r="L438" s="20">
        <f>K438/$K$499</f>
        <v>0.00042853561434621254</v>
      </c>
      <c r="M438" s="21">
        <f>$F$509*L438</f>
        <v>7933.8623178540165</v>
      </c>
      <c r="N438" s="21">
        <f t="shared" si="6"/>
        <v>75912.02315893308</v>
      </c>
      <c r="O438" s="21">
        <v>110929.02</v>
      </c>
      <c r="AD438" s="38" t="e">
        <f>#REF!-O438</f>
        <v>#REF!</v>
      </c>
      <c r="AE438" s="68" t="e">
        <f>AD438/#REF!</f>
        <v>#REF!</v>
      </c>
      <c r="AF438" s="69">
        <v>114578.8735579334</v>
      </c>
      <c r="AG438" s="70" t="e">
        <f>#REF!-AF438</f>
        <v>#REF!</v>
      </c>
      <c r="AH438" s="68" t="e">
        <f>AG438/#REF!</f>
        <v>#REF!</v>
      </c>
      <c r="AI438" s="38" t="e">
        <f>#REF!-#REF!</f>
        <v>#REF!</v>
      </c>
      <c r="AJ438" s="68" t="e">
        <f>AI438/#REF!</f>
        <v>#REF!</v>
      </c>
      <c r="AK438" s="38" t="e">
        <f>#REF!-#REF!</f>
        <v>#REF!</v>
      </c>
      <c r="AL438" s="76" t="e">
        <f>AK438/#REF!</f>
        <v>#REF!</v>
      </c>
    </row>
    <row r="439" spans="1:38" s="39" customFormat="1" ht="12.75">
      <c r="A439" s="15" t="s">
        <v>26</v>
      </c>
      <c r="B439" s="15" t="s">
        <v>27</v>
      </c>
      <c r="C439" s="32">
        <v>5482</v>
      </c>
      <c r="D439" s="44">
        <v>4800983.79</v>
      </c>
      <c r="E439" s="34">
        <v>494250</v>
      </c>
      <c r="F439" s="17">
        <f>D439/E439*C439</f>
        <v>53250.36547654022</v>
      </c>
      <c r="G439" s="18">
        <f>F439/$F$499</f>
        <v>0.003258041693688321</v>
      </c>
      <c r="H439" s="19">
        <f>$B$509*G439</f>
        <v>304883.3859002707</v>
      </c>
      <c r="I439" s="20">
        <f>D439/E439</f>
        <v>9.713674840667679</v>
      </c>
      <c r="J439" s="20">
        <f>(I439-10)*C439</f>
        <v>-1569.6345234597852</v>
      </c>
      <c r="K439" s="20">
        <f>IF(J439&gt;0,J439,0)</f>
        <v>0</v>
      </c>
      <c r="L439" s="20">
        <f>K439/$K$499</f>
        <v>0</v>
      </c>
      <c r="M439" s="21">
        <f>$F$509*L439</f>
        <v>0</v>
      </c>
      <c r="N439" s="21">
        <f t="shared" si="6"/>
        <v>304883.3859002707</v>
      </c>
      <c r="O439" s="21">
        <v>377216.14</v>
      </c>
      <c r="AD439" s="38" t="e">
        <f>#REF!-O439</f>
        <v>#REF!</v>
      </c>
      <c r="AE439" s="68" t="e">
        <f>AD439/#REF!</f>
        <v>#REF!</v>
      </c>
      <c r="AF439" s="69">
        <v>119757.08063283199</v>
      </c>
      <c r="AG439" s="70" t="e">
        <f>#REF!-AF439</f>
        <v>#REF!</v>
      </c>
      <c r="AH439" s="68" t="e">
        <f>AG439/#REF!</f>
        <v>#REF!</v>
      </c>
      <c r="AI439" s="38" t="e">
        <f>#REF!-#REF!</f>
        <v>#REF!</v>
      </c>
      <c r="AJ439" s="68" t="e">
        <f>AI439/#REF!</f>
        <v>#REF!</v>
      </c>
      <c r="AK439" s="38" t="e">
        <f>#REF!-#REF!</f>
        <v>#REF!</v>
      </c>
      <c r="AL439" s="76" t="e">
        <f>AK439/#REF!</f>
        <v>#REF!</v>
      </c>
    </row>
    <row r="440" spans="1:38" s="39" customFormat="1" ht="12.75">
      <c r="A440" s="15" t="s">
        <v>418</v>
      </c>
      <c r="B440" s="15" t="s">
        <v>419</v>
      </c>
      <c r="C440" s="32">
        <v>2330</v>
      </c>
      <c r="D440" s="44">
        <v>2467667.35</v>
      </c>
      <c r="E440" s="34">
        <v>235300</v>
      </c>
      <c r="F440" s="17">
        <f>D440/E440*C440</f>
        <v>24435.465046748835</v>
      </c>
      <c r="G440" s="18">
        <f>F440/$F$499</f>
        <v>0.0014950463384527342</v>
      </c>
      <c r="H440" s="19">
        <f>$B$509*G440</f>
        <v>139904.52934604985</v>
      </c>
      <c r="I440" s="20">
        <f>D440/E440</f>
        <v>10.487324054398641</v>
      </c>
      <c r="J440" s="20">
        <f>(I440-10)*C440</f>
        <v>1135.465046748834</v>
      </c>
      <c r="K440" s="20">
        <f>IF(J440&gt;0,J440,0)</f>
        <v>1135.465046748834</v>
      </c>
      <c r="L440" s="20">
        <f>K440/$K$499</f>
        <v>0.00030167733917479993</v>
      </c>
      <c r="M440" s="21">
        <f>$F$509*L440</f>
        <v>5585.221842252151</v>
      </c>
      <c r="N440" s="21">
        <f t="shared" si="6"/>
        <v>145489.751188302</v>
      </c>
      <c r="O440" s="21">
        <v>172778.8</v>
      </c>
      <c r="AD440" s="38" t="e">
        <f>#REF!-O440</f>
        <v>#REF!</v>
      </c>
      <c r="AE440" s="68" t="e">
        <f>AD440/#REF!</f>
        <v>#REF!</v>
      </c>
      <c r="AF440" s="69">
        <v>68672.342257662</v>
      </c>
      <c r="AG440" s="70" t="e">
        <f>#REF!-AF440</f>
        <v>#REF!</v>
      </c>
      <c r="AH440" s="68" t="e">
        <f>AG440/#REF!</f>
        <v>#REF!</v>
      </c>
      <c r="AI440" s="38" t="e">
        <f>#REF!-#REF!</f>
        <v>#REF!</v>
      </c>
      <c r="AJ440" s="68" t="e">
        <f>AI440/#REF!</f>
        <v>#REF!</v>
      </c>
      <c r="AK440" s="38" t="e">
        <f>#REF!-#REF!</f>
        <v>#REF!</v>
      </c>
      <c r="AL440" s="76" t="e">
        <f>AK440/#REF!</f>
        <v>#REF!</v>
      </c>
    </row>
    <row r="441" spans="1:38" s="39" customFormat="1" ht="12.75">
      <c r="A441" s="15" t="s">
        <v>825</v>
      </c>
      <c r="B441" s="15" t="s">
        <v>826</v>
      </c>
      <c r="C441" s="32">
        <v>1973</v>
      </c>
      <c r="D441" s="44">
        <v>1060272</v>
      </c>
      <c r="E441" s="34">
        <v>105900</v>
      </c>
      <c r="F441" s="17">
        <f>D441/E441*C441</f>
        <v>19753.69835694051</v>
      </c>
      <c r="G441" s="18">
        <f>F441/$F$499</f>
        <v>0.0012085996457584529</v>
      </c>
      <c r="H441" s="19">
        <f>$B$509*G441</f>
        <v>113099.21322079787</v>
      </c>
      <c r="I441" s="20">
        <f>D441/E441</f>
        <v>10.012011331444759</v>
      </c>
      <c r="J441" s="20">
        <f>(I441-10)*C441</f>
        <v>23.69835694050944</v>
      </c>
      <c r="K441" s="20">
        <f>IF(J441&gt;0,J441,0)</f>
        <v>23.69835694050944</v>
      </c>
      <c r="L441" s="20">
        <f>K441/$K$499</f>
        <v>6.296325267869705E-06</v>
      </c>
      <c r="M441" s="21">
        <f>$F$509*L441</f>
        <v>116.56948946918966</v>
      </c>
      <c r="N441" s="21">
        <f t="shared" si="6"/>
        <v>113215.78271026706</v>
      </c>
      <c r="O441" s="21">
        <v>137124.23</v>
      </c>
      <c r="AD441" s="38" t="e">
        <f>#REF!-O441</f>
        <v>#REF!</v>
      </c>
      <c r="AE441" s="68" t="e">
        <f>AD441/#REF!</f>
        <v>#REF!</v>
      </c>
      <c r="AF441" s="69">
        <v>93208.86133553865</v>
      </c>
      <c r="AG441" s="70" t="e">
        <f>#REF!-AF441</f>
        <v>#REF!</v>
      </c>
      <c r="AH441" s="68" t="e">
        <f>AG441/#REF!</f>
        <v>#REF!</v>
      </c>
      <c r="AI441" s="38" t="e">
        <f>#REF!-#REF!</f>
        <v>#REF!</v>
      </c>
      <c r="AJ441" s="68" t="e">
        <f>AI441/#REF!</f>
        <v>#REF!</v>
      </c>
      <c r="AK441" s="38" t="e">
        <f>#REF!-#REF!</f>
        <v>#REF!</v>
      </c>
      <c r="AL441" s="76" t="e">
        <f>AK441/#REF!</f>
        <v>#REF!</v>
      </c>
    </row>
    <row r="442" spans="1:38" s="39" customFormat="1" ht="12.75">
      <c r="A442" s="15" t="s">
        <v>0</v>
      </c>
      <c r="B442" s="15" t="s">
        <v>1</v>
      </c>
      <c r="C442" s="25">
        <v>7602</v>
      </c>
      <c r="D442" s="43">
        <v>18896257</v>
      </c>
      <c r="E442" s="34">
        <v>3485550</v>
      </c>
      <c r="F442" s="17">
        <f>D442/E442*C442</f>
        <v>41212.82027628351</v>
      </c>
      <c r="G442" s="18">
        <f>F442/$F$499</f>
        <v>0.0025215430086347477</v>
      </c>
      <c r="H442" s="19">
        <f>$B$509*G442</f>
        <v>235962.77839385503</v>
      </c>
      <c r="I442" s="20">
        <f>D442/E442</f>
        <v>5.421312848761315</v>
      </c>
      <c r="J442" s="20">
        <f>(I442)*C442</f>
        <v>41212.82027628351</v>
      </c>
      <c r="K442" s="15">
        <v>0</v>
      </c>
      <c r="L442" s="15">
        <v>0</v>
      </c>
      <c r="M442" s="21">
        <f>$F$509*L442</f>
        <v>0</v>
      </c>
      <c r="N442" s="21">
        <f t="shared" si="6"/>
        <v>235962.77839385503</v>
      </c>
      <c r="O442" s="21">
        <v>294756.17</v>
      </c>
      <c r="AD442" s="38" t="e">
        <f>#REF!-O442</f>
        <v>#REF!</v>
      </c>
      <c r="AE442" s="68" t="e">
        <f>AD442/#REF!</f>
        <v>#REF!</v>
      </c>
      <c r="AF442" s="69">
        <v>80164.35711643558</v>
      </c>
      <c r="AG442" s="70" t="e">
        <f>#REF!-AF442</f>
        <v>#REF!</v>
      </c>
      <c r="AH442" s="68" t="e">
        <f>AG442/#REF!</f>
        <v>#REF!</v>
      </c>
      <c r="AI442" s="38" t="e">
        <f>#REF!-#REF!</f>
        <v>#REF!</v>
      </c>
      <c r="AJ442" s="68" t="e">
        <f>AI442/#REF!</f>
        <v>#REF!</v>
      </c>
      <c r="AK442" s="38" t="e">
        <f>#REF!-#REF!</f>
        <v>#REF!</v>
      </c>
      <c r="AL442" s="76" t="e">
        <f>AK442/#REF!</f>
        <v>#REF!</v>
      </c>
    </row>
    <row r="443" spans="1:38" s="39" customFormat="1" ht="12.75">
      <c r="A443" s="15" t="s">
        <v>528</v>
      </c>
      <c r="B443" s="15" t="s">
        <v>529</v>
      </c>
      <c r="C443" s="32">
        <v>60</v>
      </c>
      <c r="D443" s="44">
        <v>123102</v>
      </c>
      <c r="E443" s="34">
        <v>21850</v>
      </c>
      <c r="F443" s="17">
        <f>D443/E443*C443</f>
        <v>338.037528604119</v>
      </c>
      <c r="G443" s="18">
        <f>F443/$F$499</f>
        <v>2.0682306165744168E-05</v>
      </c>
      <c r="H443" s="19">
        <f>$B$509*G443</f>
        <v>1935.4238296747096</v>
      </c>
      <c r="I443" s="20">
        <f>D443/E443</f>
        <v>5.63395881006865</v>
      </c>
      <c r="J443" s="20">
        <f>(I443-10)*C443</f>
        <v>-261.962471395881</v>
      </c>
      <c r="K443" s="20">
        <f>IF(J443&gt;0,J443,0)</f>
        <v>0</v>
      </c>
      <c r="L443" s="20">
        <f>K443/$K$499</f>
        <v>0</v>
      </c>
      <c r="M443" s="21">
        <f>$F$509*L443</f>
        <v>0</v>
      </c>
      <c r="N443" s="21">
        <f t="shared" si="6"/>
        <v>1935.4238296747096</v>
      </c>
      <c r="O443" s="21">
        <v>2410.84</v>
      </c>
      <c r="AD443" s="38" t="e">
        <f>#REF!-O443</f>
        <v>#REF!</v>
      </c>
      <c r="AE443" s="68" t="e">
        <f>AD443/#REF!</f>
        <v>#REF!</v>
      </c>
      <c r="AF443" s="69">
        <v>69251.22093521754</v>
      </c>
      <c r="AG443" s="70" t="e">
        <f>#REF!-AF443</f>
        <v>#REF!</v>
      </c>
      <c r="AH443" s="68" t="e">
        <f>AG443/#REF!</f>
        <v>#REF!</v>
      </c>
      <c r="AI443" s="38" t="e">
        <f>#REF!-#REF!</f>
        <v>#REF!</v>
      </c>
      <c r="AJ443" s="68" t="e">
        <f>AI443/#REF!</f>
        <v>#REF!</v>
      </c>
      <c r="AK443" s="38" t="e">
        <f>#REF!-#REF!</f>
        <v>#REF!</v>
      </c>
      <c r="AL443" s="76" t="e">
        <f>AK443/#REF!</f>
        <v>#REF!</v>
      </c>
    </row>
    <row r="444" spans="1:38" s="39" customFormat="1" ht="12.75">
      <c r="A444" s="15" t="s">
        <v>146</v>
      </c>
      <c r="B444" s="15" t="s">
        <v>147</v>
      </c>
      <c r="C444" s="32">
        <v>2439</v>
      </c>
      <c r="D444" s="44">
        <v>1208786.37</v>
      </c>
      <c r="E444" s="34">
        <v>66600</v>
      </c>
      <c r="F444" s="17">
        <f>D444/E444*C444</f>
        <v>44267.71706351352</v>
      </c>
      <c r="G444" s="18">
        <f>F444/$F$499</f>
        <v>0.002708452169044073</v>
      </c>
      <c r="H444" s="19">
        <f>$B$509*G444</f>
        <v>253453.49921298015</v>
      </c>
      <c r="I444" s="20">
        <f>D444/E444</f>
        <v>18.149945495495498</v>
      </c>
      <c r="J444" s="20">
        <f>(I444-10)*C444</f>
        <v>19877.71706351352</v>
      </c>
      <c r="K444" s="20">
        <f>IF(J444&gt;0,J444,0)</f>
        <v>19877.71706351352</v>
      </c>
      <c r="L444" s="20">
        <f>K444/$K$499</f>
        <v>0.005281234160188765</v>
      </c>
      <c r="M444" s="21">
        <f>$F$509*L444</f>
        <v>97776.20177312427</v>
      </c>
      <c r="N444" s="21">
        <f t="shared" si="6"/>
        <v>351229.70098610444</v>
      </c>
      <c r="O444" s="21">
        <v>420780.67</v>
      </c>
      <c r="AD444" s="38" t="e">
        <f>#REF!-O444</f>
        <v>#REF!</v>
      </c>
      <c r="AE444" s="68" t="e">
        <f>AD444/#REF!</f>
        <v>#REF!</v>
      </c>
      <c r="AF444" s="69">
        <v>122250.46362379676</v>
      </c>
      <c r="AG444" s="70" t="e">
        <f>#REF!-AF444</f>
        <v>#REF!</v>
      </c>
      <c r="AH444" s="68" t="e">
        <f>AG444/#REF!</f>
        <v>#REF!</v>
      </c>
      <c r="AI444" s="38" t="e">
        <f>#REF!-#REF!</f>
        <v>#REF!</v>
      </c>
      <c r="AJ444" s="68" t="e">
        <f>AI444/#REF!</f>
        <v>#REF!</v>
      </c>
      <c r="AK444" s="38" t="e">
        <f>#REF!-#REF!</f>
        <v>#REF!</v>
      </c>
      <c r="AL444" s="76" t="e">
        <f>AK444/#REF!</f>
        <v>#REF!</v>
      </c>
    </row>
    <row r="445" spans="1:38" s="39" customFormat="1" ht="12.75">
      <c r="A445" s="15" t="s">
        <v>909</v>
      </c>
      <c r="B445" s="15" t="s">
        <v>910</v>
      </c>
      <c r="C445" s="32">
        <v>146</v>
      </c>
      <c r="D445" s="44">
        <v>125451.3</v>
      </c>
      <c r="E445" s="34">
        <v>9150</v>
      </c>
      <c r="F445" s="17">
        <f>D445/E445*C445</f>
        <v>2001.7365901639346</v>
      </c>
      <c r="G445" s="18">
        <f>F445/$F$499</f>
        <v>0.00012247317388664277</v>
      </c>
      <c r="H445" s="19">
        <f>$B$509*G445</f>
        <v>11460.88339165508</v>
      </c>
      <c r="I445" s="20">
        <f>D445/E445</f>
        <v>13.710524590163935</v>
      </c>
      <c r="J445" s="20">
        <f>(I445-10)*C445</f>
        <v>541.7365901639345</v>
      </c>
      <c r="K445" s="20">
        <f>IF(J445&gt;0,J445,0)</f>
        <v>541.7365901639345</v>
      </c>
      <c r="L445" s="20">
        <f>K445/$K$499</f>
        <v>0.0001439319101210833</v>
      </c>
      <c r="M445" s="21">
        <f>$F$509*L445</f>
        <v>2664.739918497993</v>
      </c>
      <c r="N445" s="21">
        <f t="shared" si="6"/>
        <v>14125.623310153072</v>
      </c>
      <c r="O445" s="21">
        <v>18795.12</v>
      </c>
      <c r="AD445" s="38" t="e">
        <f>#REF!-O445</f>
        <v>#REF!</v>
      </c>
      <c r="AE445" s="68" t="e">
        <f>AD445/#REF!</f>
        <v>#REF!</v>
      </c>
      <c r="AF445" s="69">
        <v>302588.4314292878</v>
      </c>
      <c r="AG445" s="70" t="e">
        <f>#REF!-AF445</f>
        <v>#REF!</v>
      </c>
      <c r="AH445" s="68" t="e">
        <f>AG445/#REF!</f>
        <v>#REF!</v>
      </c>
      <c r="AI445" s="38" t="e">
        <f>#REF!-#REF!</f>
        <v>#REF!</v>
      </c>
      <c r="AJ445" s="68" t="e">
        <f>AI445/#REF!</f>
        <v>#REF!</v>
      </c>
      <c r="AK445" s="38" t="e">
        <f>#REF!-#REF!</f>
        <v>#REF!</v>
      </c>
      <c r="AL445" s="76" t="e">
        <f>AK445/#REF!</f>
        <v>#REF!</v>
      </c>
    </row>
    <row r="446" spans="1:38" s="39" customFormat="1" ht="12.75">
      <c r="A446" s="15" t="s">
        <v>374</v>
      </c>
      <c r="B446" s="15" t="s">
        <v>375</v>
      </c>
      <c r="C446" s="32">
        <v>4320</v>
      </c>
      <c r="D446" s="44">
        <v>2686057.78</v>
      </c>
      <c r="E446" s="34">
        <v>321150</v>
      </c>
      <c r="F446" s="17">
        <f>D446/E446*C446</f>
        <v>36131.930903316206</v>
      </c>
      <c r="G446" s="18">
        <f>F446/$F$499</f>
        <v>0.002210676608563968</v>
      </c>
      <c r="H446" s="19">
        <f>$B$509*G446</f>
        <v>206872.29720086805</v>
      </c>
      <c r="I446" s="20">
        <f>D446/E446</f>
        <v>8.363872894286159</v>
      </c>
      <c r="J446" s="20">
        <f>(I446-10)*C446</f>
        <v>-7068.069096683795</v>
      </c>
      <c r="K446" s="20">
        <f>IF(J446&gt;0,J446,0)</f>
        <v>0</v>
      </c>
      <c r="L446" s="20">
        <f>K446/$K$499</f>
        <v>0</v>
      </c>
      <c r="M446" s="21">
        <f>$F$509*L446</f>
        <v>0</v>
      </c>
      <c r="N446" s="21">
        <f t="shared" si="6"/>
        <v>206872.29720086805</v>
      </c>
      <c r="O446" s="21">
        <v>250371.67</v>
      </c>
      <c r="AD446" s="38" t="e">
        <f>#REF!-O446</f>
        <v>#REF!</v>
      </c>
      <c r="AE446" s="68" t="e">
        <f>AD446/#REF!</f>
        <v>#REF!</v>
      </c>
      <c r="AF446" s="69">
        <v>145177.55196882732</v>
      </c>
      <c r="AG446" s="70" t="e">
        <f>#REF!-AF446</f>
        <v>#REF!</v>
      </c>
      <c r="AH446" s="68" t="e">
        <f>AG446/#REF!</f>
        <v>#REF!</v>
      </c>
      <c r="AI446" s="38" t="e">
        <f>#REF!-#REF!</f>
        <v>#REF!</v>
      </c>
      <c r="AJ446" s="68" t="e">
        <f>AI446/#REF!</f>
        <v>#REF!</v>
      </c>
      <c r="AK446" s="38" t="e">
        <f>#REF!-#REF!</f>
        <v>#REF!</v>
      </c>
      <c r="AL446" s="76" t="e">
        <f>AK446/#REF!</f>
        <v>#REF!</v>
      </c>
    </row>
    <row r="447" spans="1:38" s="39" customFormat="1" ht="12.75">
      <c r="A447" s="15" t="s">
        <v>645</v>
      </c>
      <c r="B447" s="15" t="s">
        <v>646</v>
      </c>
      <c r="C447" s="32">
        <v>1842</v>
      </c>
      <c r="D447" s="44">
        <v>4055776.55</v>
      </c>
      <c r="E447" s="34">
        <v>217300</v>
      </c>
      <c r="F447" s="17">
        <f>D447/E447*C447</f>
        <v>34379.84539852738</v>
      </c>
      <c r="G447" s="18">
        <f>F447/$F$499</f>
        <v>0.0021034779522838753</v>
      </c>
      <c r="H447" s="19">
        <f>$B$509*G447</f>
        <v>196840.783683423</v>
      </c>
      <c r="I447" s="20">
        <f>D447/E447</f>
        <v>18.664411182696732</v>
      </c>
      <c r="J447" s="20">
        <f>(I447-10)*C447</f>
        <v>15959.84539852738</v>
      </c>
      <c r="K447" s="20">
        <f>IF(J447&gt;0,J447,0)</f>
        <v>15959.84539852738</v>
      </c>
      <c r="L447" s="20">
        <f>K447/$K$499</f>
        <v>0.004240309912889759</v>
      </c>
      <c r="M447" s="21">
        <f>$F$509*L447</f>
        <v>78504.64210594085</v>
      </c>
      <c r="N447" s="21">
        <f t="shared" si="6"/>
        <v>275345.42578936386</v>
      </c>
      <c r="O447" s="21">
        <v>292861.94</v>
      </c>
      <c r="AD447" s="38" t="e">
        <f>#REF!-O447</f>
        <v>#REF!</v>
      </c>
      <c r="AE447" s="68" t="e">
        <f>AD447/#REF!</f>
        <v>#REF!</v>
      </c>
      <c r="AF447" s="69">
        <v>105029.63288567988</v>
      </c>
      <c r="AG447" s="70" t="e">
        <f>#REF!-AF447</f>
        <v>#REF!</v>
      </c>
      <c r="AH447" s="68" t="e">
        <f>AG447/#REF!</f>
        <v>#REF!</v>
      </c>
      <c r="AI447" s="38" t="e">
        <f>#REF!-#REF!</f>
        <v>#REF!</v>
      </c>
      <c r="AJ447" s="68" t="e">
        <f>AI447/#REF!</f>
        <v>#REF!</v>
      </c>
      <c r="AK447" s="38" t="e">
        <f>#REF!-#REF!</f>
        <v>#REF!</v>
      </c>
      <c r="AL447" s="76" t="e">
        <f>AK447/#REF!</f>
        <v>#REF!</v>
      </c>
    </row>
    <row r="448" spans="1:38" s="39" customFormat="1" ht="12.75">
      <c r="A448" s="15" t="s">
        <v>326</v>
      </c>
      <c r="B448" s="15" t="s">
        <v>327</v>
      </c>
      <c r="C448" s="32">
        <v>550</v>
      </c>
      <c r="D448" s="44">
        <v>406834.16</v>
      </c>
      <c r="E448" s="40">
        <v>52550</v>
      </c>
      <c r="F448" s="17">
        <f>D448/E448*C448</f>
        <v>4258.016898192198</v>
      </c>
      <c r="G448" s="18">
        <f>F448/$F$499</f>
        <v>0.0002605202135720805</v>
      </c>
      <c r="H448" s="19">
        <f>$B$509*G448</f>
        <v>24379.149279516874</v>
      </c>
      <c r="I448" s="20">
        <f>D448/E448</f>
        <v>7.741848905803995</v>
      </c>
      <c r="J448" s="20">
        <f>(I448-10)*C448</f>
        <v>-1241.9831018078025</v>
      </c>
      <c r="K448" s="20">
        <f>IF(J448&gt;0,J448,0)</f>
        <v>0</v>
      </c>
      <c r="L448" s="20">
        <f>K448/$K$499</f>
        <v>0</v>
      </c>
      <c r="M448" s="21">
        <f>$F$509*L448</f>
        <v>0</v>
      </c>
      <c r="N448" s="21">
        <f t="shared" si="6"/>
        <v>24379.149279516874</v>
      </c>
      <c r="O448" s="21">
        <v>28600.14</v>
      </c>
      <c r="AD448" s="38" t="e">
        <f>#REF!-O448</f>
        <v>#REF!</v>
      </c>
      <c r="AE448" s="68" t="e">
        <f>AD448/#REF!</f>
        <v>#REF!</v>
      </c>
      <c r="AF448" s="69">
        <v>66498.93048931015</v>
      </c>
      <c r="AG448" s="70" t="e">
        <f>#REF!-AF448</f>
        <v>#REF!</v>
      </c>
      <c r="AH448" s="68" t="e">
        <f>AG448/#REF!</f>
        <v>#REF!</v>
      </c>
      <c r="AI448" s="38" t="e">
        <f>#REF!-#REF!</f>
        <v>#REF!</v>
      </c>
      <c r="AJ448" s="68" t="e">
        <f>AI448/#REF!</f>
        <v>#REF!</v>
      </c>
      <c r="AK448" s="38" t="e">
        <f>#REF!-#REF!</f>
        <v>#REF!</v>
      </c>
      <c r="AL448" s="76" t="e">
        <f>AK448/#REF!</f>
        <v>#REF!</v>
      </c>
    </row>
    <row r="449" spans="1:38" s="39" customFormat="1" ht="12.75">
      <c r="A449" s="15" t="s">
        <v>376</v>
      </c>
      <c r="B449" s="15" t="s">
        <v>377</v>
      </c>
      <c r="C449" s="32">
        <v>556</v>
      </c>
      <c r="D449" s="44">
        <v>704918.33</v>
      </c>
      <c r="E449" s="34">
        <v>59100</v>
      </c>
      <c r="F449" s="17">
        <f>D449/E449*C449</f>
        <v>6631.718975972927</v>
      </c>
      <c r="G449" s="18">
        <f>F449/$F$499</f>
        <v>0.0004057515236033949</v>
      </c>
      <c r="H449" s="19">
        <f>$B$509*G449</f>
        <v>37969.71002244976</v>
      </c>
      <c r="I449" s="20">
        <f>D449/E449</f>
        <v>11.927552115059221</v>
      </c>
      <c r="J449" s="20">
        <f>(I449-10)*C449</f>
        <v>1071.718975972927</v>
      </c>
      <c r="K449" s="20">
        <f>IF(J449&gt;0,J449,0)</f>
        <v>1071.718975972927</v>
      </c>
      <c r="L449" s="20">
        <f>K449/$K$499</f>
        <v>0.00028474089091548333</v>
      </c>
      <c r="M449" s="21">
        <f>$F$509*L449</f>
        <v>5271.662259000529</v>
      </c>
      <c r="N449" s="21">
        <f t="shared" si="6"/>
        <v>43241.37228145029</v>
      </c>
      <c r="O449" s="21">
        <v>54082.03</v>
      </c>
      <c r="AD449" s="38" t="e">
        <f>#REF!-O449</f>
        <v>#REF!</v>
      </c>
      <c r="AE449" s="68" t="e">
        <f>AD449/#REF!</f>
        <v>#REF!</v>
      </c>
      <c r="AF449" s="69">
        <v>97733.83784105477</v>
      </c>
      <c r="AG449" s="70" t="e">
        <f>#REF!-AF449</f>
        <v>#REF!</v>
      </c>
      <c r="AH449" s="68" t="e">
        <f>AG449/#REF!</f>
        <v>#REF!</v>
      </c>
      <c r="AI449" s="38" t="e">
        <f>#REF!-#REF!</f>
        <v>#REF!</v>
      </c>
      <c r="AJ449" s="68" t="e">
        <f>AI449/#REF!</f>
        <v>#REF!</v>
      </c>
      <c r="AK449" s="38" t="e">
        <f>#REF!-#REF!</f>
        <v>#REF!</v>
      </c>
      <c r="AL449" s="76" t="e">
        <f>AK449/#REF!</f>
        <v>#REF!</v>
      </c>
    </row>
    <row r="450" spans="1:38" s="39" customFormat="1" ht="12.75">
      <c r="A450" s="15" t="s">
        <v>420</v>
      </c>
      <c r="B450" s="15" t="s">
        <v>421</v>
      </c>
      <c r="C450" s="32">
        <v>1327</v>
      </c>
      <c r="D450" s="44">
        <v>3757253.31</v>
      </c>
      <c r="E450" s="34">
        <v>526150</v>
      </c>
      <c r="F450" s="17">
        <f>D450/E450*C450</f>
        <v>9476.14775704647</v>
      </c>
      <c r="G450" s="18">
        <f>F450/$F$499</f>
        <v>0.0005797835228306566</v>
      </c>
      <c r="H450" s="19">
        <f>$B$509*G450</f>
        <v>54255.4025236203</v>
      </c>
      <c r="I450" s="20">
        <f>D450/E450</f>
        <v>7.141030713674808</v>
      </c>
      <c r="J450" s="20">
        <f>(I450-10)*C450</f>
        <v>-3793.85224295353</v>
      </c>
      <c r="K450" s="20">
        <f>IF(J450&gt;0,J450,0)</f>
        <v>0</v>
      </c>
      <c r="L450" s="20">
        <f>K450/$K$499</f>
        <v>0</v>
      </c>
      <c r="M450" s="21">
        <f>$F$509*L450</f>
        <v>0</v>
      </c>
      <c r="N450" s="21">
        <f t="shared" si="6"/>
        <v>54255.4025236203</v>
      </c>
      <c r="O450" s="21">
        <v>58352.65</v>
      </c>
      <c r="AD450" s="38" t="e">
        <f>#REF!-O450</f>
        <v>#REF!</v>
      </c>
      <c r="AE450" s="68" t="e">
        <f>AD450/#REF!</f>
        <v>#REF!</v>
      </c>
      <c r="AF450" s="69">
        <v>152918.93106555392</v>
      </c>
      <c r="AG450" s="70" t="e">
        <f>#REF!-AF450</f>
        <v>#REF!</v>
      </c>
      <c r="AH450" s="68" t="e">
        <f>AG450/#REF!</f>
        <v>#REF!</v>
      </c>
      <c r="AI450" s="38" t="e">
        <f>#REF!-#REF!</f>
        <v>#REF!</v>
      </c>
      <c r="AJ450" s="68" t="e">
        <f>AI450/#REF!</f>
        <v>#REF!</v>
      </c>
      <c r="AK450" s="38" t="e">
        <f>#REF!-#REF!</f>
        <v>#REF!</v>
      </c>
      <c r="AL450" s="76" t="e">
        <f>AK450/#REF!</f>
        <v>#REF!</v>
      </c>
    </row>
    <row r="451" spans="1:38" s="39" customFormat="1" ht="12.75">
      <c r="A451" s="15" t="s">
        <v>777</v>
      </c>
      <c r="B451" s="15" t="s">
        <v>778</v>
      </c>
      <c r="C451" s="32">
        <v>44</v>
      </c>
      <c r="D451" s="44">
        <v>96394</v>
      </c>
      <c r="E451" s="34">
        <v>17950</v>
      </c>
      <c r="F451" s="17">
        <f>D451/E451*C451</f>
        <v>236.28612813370475</v>
      </c>
      <c r="G451" s="18">
        <f>F451/$F$499</f>
        <v>1.4456803257790681E-05</v>
      </c>
      <c r="H451" s="19">
        <f>$B$509*G451</f>
        <v>1352.8492084886566</v>
      </c>
      <c r="I451" s="20">
        <f>D451/E451</f>
        <v>5.370139275766017</v>
      </c>
      <c r="J451" s="20">
        <f>(I451-10)*C451</f>
        <v>-203.71387186629525</v>
      </c>
      <c r="K451" s="20">
        <f>IF(J451&gt;0,J451,0)</f>
        <v>0</v>
      </c>
      <c r="L451" s="20">
        <f>K451/$K$499</f>
        <v>0</v>
      </c>
      <c r="M451" s="21">
        <f>$F$509*L451</f>
        <v>0</v>
      </c>
      <c r="N451" s="21">
        <f t="shared" si="6"/>
        <v>1352.8492084886566</v>
      </c>
      <c r="O451" s="21">
        <v>1733.03</v>
      </c>
      <c r="AD451" s="38" t="e">
        <f>#REF!-O451</f>
        <v>#REF!</v>
      </c>
      <c r="AE451" s="68" t="e">
        <f>AD451/#REF!</f>
        <v>#REF!</v>
      </c>
      <c r="AF451" s="69">
        <v>56701.069383481605</v>
      </c>
      <c r="AG451" s="70" t="e">
        <f>#REF!-AF451</f>
        <v>#REF!</v>
      </c>
      <c r="AH451" s="68" t="e">
        <f>AG451/#REF!</f>
        <v>#REF!</v>
      </c>
      <c r="AI451" s="38" t="e">
        <f>#REF!-#REF!</f>
        <v>#REF!</v>
      </c>
      <c r="AJ451" s="68" t="e">
        <f>AI451/#REF!</f>
        <v>#REF!</v>
      </c>
      <c r="AK451" s="38" t="e">
        <f>#REF!-#REF!</f>
        <v>#REF!</v>
      </c>
      <c r="AL451" s="76" t="e">
        <f>AK451/#REF!</f>
        <v>#REF!</v>
      </c>
    </row>
    <row r="452" spans="1:38" s="39" customFormat="1" ht="12.75">
      <c r="A452" s="15" t="s">
        <v>148</v>
      </c>
      <c r="B452" s="15" t="s">
        <v>149</v>
      </c>
      <c r="C452" s="32">
        <v>239</v>
      </c>
      <c r="D452" s="44">
        <v>213372.74</v>
      </c>
      <c r="E452" s="34">
        <v>13350</v>
      </c>
      <c r="F452" s="17">
        <f>D452/E452*C452</f>
        <v>3819.931450187266</v>
      </c>
      <c r="G452" s="18">
        <f>F452/$F$499</f>
        <v>0.0002337166293670669</v>
      </c>
      <c r="H452" s="19">
        <f>$B$509*G452</f>
        <v>21870.90405892353</v>
      </c>
      <c r="I452" s="20">
        <f>D452/E452</f>
        <v>15.982976779026217</v>
      </c>
      <c r="J452" s="20">
        <f>(I452-10)*C452</f>
        <v>1429.931450187266</v>
      </c>
      <c r="K452" s="20">
        <f>IF(J452&gt;0,J452,0)</f>
        <v>1429.931450187266</v>
      </c>
      <c r="L452" s="20">
        <f>K452/$K$499</f>
        <v>0.0003799129848426576</v>
      </c>
      <c r="M452" s="21">
        <f>$F$509*L452</f>
        <v>7033.66817972674</v>
      </c>
      <c r="N452" s="21">
        <f t="shared" si="6"/>
        <v>28904.57223865027</v>
      </c>
      <c r="O452" s="21">
        <v>35476.44</v>
      </c>
      <c r="AD452" s="38" t="e">
        <f>#REF!-O452</f>
        <v>#REF!</v>
      </c>
      <c r="AE452" s="68" t="e">
        <f>AD452/#REF!</f>
        <v>#REF!</v>
      </c>
      <c r="AF452" s="69">
        <v>289017.8949261741</v>
      </c>
      <c r="AG452" s="70" t="e">
        <f>#REF!-AF452</f>
        <v>#REF!</v>
      </c>
      <c r="AH452" s="68" t="e">
        <f>AG452/#REF!</f>
        <v>#REF!</v>
      </c>
      <c r="AI452" s="38" t="e">
        <f>#REF!-#REF!</f>
        <v>#REF!</v>
      </c>
      <c r="AJ452" s="68" t="e">
        <f>AI452/#REF!</f>
        <v>#REF!</v>
      </c>
      <c r="AK452" s="38" t="e">
        <f>#REF!-#REF!</f>
        <v>#REF!</v>
      </c>
      <c r="AL452" s="76" t="e">
        <f>AK452/#REF!</f>
        <v>#REF!</v>
      </c>
    </row>
    <row r="453" spans="1:38" s="39" customFormat="1" ht="12.75">
      <c r="A453" s="15" t="s">
        <v>911</v>
      </c>
      <c r="B453" s="15" t="s">
        <v>912</v>
      </c>
      <c r="C453" s="32">
        <v>100</v>
      </c>
      <c r="D453" s="44">
        <v>115263</v>
      </c>
      <c r="E453" s="34">
        <v>9500</v>
      </c>
      <c r="F453" s="17">
        <f>D453/E453*C453</f>
        <v>1213.2947368421053</v>
      </c>
      <c r="G453" s="18">
        <f>F453/$F$499</f>
        <v>7.423357199502569E-05</v>
      </c>
      <c r="H453" s="19">
        <f>$B$509*G453</f>
        <v>6946.682978661746</v>
      </c>
      <c r="I453" s="20">
        <f>D453/E453</f>
        <v>12.132947368421053</v>
      </c>
      <c r="J453" s="20">
        <f>(I453-10)*C453</f>
        <v>213.29473684210535</v>
      </c>
      <c r="K453" s="20">
        <f>IF(J453&gt;0,J453,0)</f>
        <v>213.29473684210535</v>
      </c>
      <c r="L453" s="20">
        <f>K453/$K$499</f>
        <v>5.666945790604239E-05</v>
      </c>
      <c r="M453" s="21">
        <f>$F$509*L453</f>
        <v>1049.1722545392167</v>
      </c>
      <c r="N453" s="21">
        <f t="shared" si="6"/>
        <v>7995.855233200963</v>
      </c>
      <c r="O453" s="21">
        <v>9112.4</v>
      </c>
      <c r="AD453" s="38" t="e">
        <f>#REF!-O453</f>
        <v>#REF!</v>
      </c>
      <c r="AE453" s="68" t="e">
        <f>AD453/#REF!</f>
        <v>#REF!</v>
      </c>
      <c r="AF453" s="69"/>
      <c r="AG453" s="70" t="e">
        <f>#REF!-AF453</f>
        <v>#REF!</v>
      </c>
      <c r="AH453" s="68" t="e">
        <f>AG453/#REF!</f>
        <v>#REF!</v>
      </c>
      <c r="AI453" s="38" t="e">
        <f>#REF!-#REF!</f>
        <v>#REF!</v>
      </c>
      <c r="AJ453" s="68"/>
      <c r="AK453" s="38" t="e">
        <f>#REF!-#REF!</f>
        <v>#REF!</v>
      </c>
      <c r="AL453" s="76" t="e">
        <f>AK453/#REF!</f>
        <v>#REF!</v>
      </c>
    </row>
    <row r="454" spans="1:38" s="39" customFormat="1" ht="12.75">
      <c r="A454" s="15" t="s">
        <v>827</v>
      </c>
      <c r="B454" s="15" t="s">
        <v>828</v>
      </c>
      <c r="C454" s="32">
        <v>779</v>
      </c>
      <c r="D454" s="44">
        <v>551521.32</v>
      </c>
      <c r="E454" s="34">
        <v>52550</v>
      </c>
      <c r="F454" s="17">
        <f>D454/E454*C454</f>
        <v>8175.739453472882</v>
      </c>
      <c r="G454" s="18">
        <f>F454/$F$499</f>
        <v>0.0005002200412668016</v>
      </c>
      <c r="H454" s="19">
        <f>$B$509*G454</f>
        <v>46809.953406073655</v>
      </c>
      <c r="I454" s="20">
        <f>D454/E454</f>
        <v>10.495172597526164</v>
      </c>
      <c r="J454" s="20">
        <f>(I454-10)*C454</f>
        <v>385.7394534728816</v>
      </c>
      <c r="K454" s="20">
        <f>IF(J454&gt;0,J454,0)</f>
        <v>385.7394534728816</v>
      </c>
      <c r="L454" s="20">
        <f>K454/$K$499</f>
        <v>0.00010248563112676893</v>
      </c>
      <c r="M454" s="21">
        <f>$F$509*L454</f>
        <v>1897.4079625999352</v>
      </c>
      <c r="N454" s="21">
        <f t="shared" si="6"/>
        <v>48707.36136867359</v>
      </c>
      <c r="O454" s="21">
        <v>66993.89</v>
      </c>
      <c r="AD454" s="38" t="e">
        <f>#REF!-O454</f>
        <v>#REF!</v>
      </c>
      <c r="AE454" s="68" t="e">
        <f>AD454/#REF!</f>
        <v>#REF!</v>
      </c>
      <c r="AF454" s="69"/>
      <c r="AG454" s="70" t="e">
        <f>#REF!-AF454</f>
        <v>#REF!</v>
      </c>
      <c r="AH454" s="68" t="e">
        <f>AG454/#REF!</f>
        <v>#REF!</v>
      </c>
      <c r="AI454" s="38" t="e">
        <f>#REF!-#REF!</f>
        <v>#REF!</v>
      </c>
      <c r="AJ454" s="68"/>
      <c r="AK454" s="38" t="e">
        <f>#REF!-#REF!</f>
        <v>#REF!</v>
      </c>
      <c r="AL454" s="76" t="e">
        <f>AK454/#REF!</f>
        <v>#REF!</v>
      </c>
    </row>
    <row r="455" spans="1:38" s="39" customFormat="1" ht="12.75">
      <c r="A455" s="15" t="s">
        <v>456</v>
      </c>
      <c r="B455" s="15" t="s">
        <v>457</v>
      </c>
      <c r="C455" s="32">
        <v>5039</v>
      </c>
      <c r="D455" s="44">
        <v>5615242.74</v>
      </c>
      <c r="E455" s="34">
        <v>506600</v>
      </c>
      <c r="F455" s="17">
        <f>D455/E455*C455</f>
        <v>55853.1546917884</v>
      </c>
      <c r="G455" s="18">
        <f>F455/$F$499</f>
        <v>0.0034172893478081182</v>
      </c>
      <c r="H455" s="19">
        <f>$B$509*G455</f>
        <v>319785.5782444561</v>
      </c>
      <c r="I455" s="20">
        <f>D455/E455</f>
        <v>11.08417437820766</v>
      </c>
      <c r="J455" s="20">
        <f>(I455-10)*C455</f>
        <v>5463.154691788398</v>
      </c>
      <c r="K455" s="20">
        <f>IF(J455&gt;0,J455,0)</f>
        <v>5463.154691788398</v>
      </c>
      <c r="L455" s="20">
        <f>K455/$K$499</f>
        <v>0.0014514845486772712</v>
      </c>
      <c r="M455" s="21">
        <f>$F$509*L455</f>
        <v>26872.62897219624</v>
      </c>
      <c r="N455" s="21">
        <f t="shared" si="6"/>
        <v>346658.20721665234</v>
      </c>
      <c r="O455" s="21">
        <v>384054.65</v>
      </c>
      <c r="AD455" s="38" t="e">
        <f>#REF!-O455</f>
        <v>#REF!</v>
      </c>
      <c r="AE455" s="68" t="e">
        <f>AD455/#REF!</f>
        <v>#REF!</v>
      </c>
      <c r="AF455" s="69">
        <v>98189.2369247672</v>
      </c>
      <c r="AG455" s="70" t="e">
        <f>#REF!-AF455</f>
        <v>#REF!</v>
      </c>
      <c r="AH455" s="68" t="e">
        <f>AG455/#REF!</f>
        <v>#REF!</v>
      </c>
      <c r="AI455" s="38" t="e">
        <f>#REF!-#REF!</f>
        <v>#REF!</v>
      </c>
      <c r="AJ455" s="68" t="e">
        <f>AI455/#REF!</f>
        <v>#REF!</v>
      </c>
      <c r="AK455" s="38" t="e">
        <f>#REF!-#REF!</f>
        <v>#REF!</v>
      </c>
      <c r="AL455" s="76" t="e">
        <f>AK455/#REF!</f>
        <v>#REF!</v>
      </c>
    </row>
    <row r="456" spans="1:38" s="39" customFormat="1" ht="12.75">
      <c r="A456" s="15" t="s">
        <v>28</v>
      </c>
      <c r="B456" s="15" t="s">
        <v>29</v>
      </c>
      <c r="C456" s="32">
        <v>1448</v>
      </c>
      <c r="D456" s="44">
        <v>1561775</v>
      </c>
      <c r="E456" s="34">
        <v>110050</v>
      </c>
      <c r="F456" s="17">
        <f>D456/E456*C456</f>
        <v>20549.297592003637</v>
      </c>
      <c r="G456" s="18">
        <f>F456/$F$499</f>
        <v>0.0012572771610413138</v>
      </c>
      <c r="H456" s="19">
        <f>$B$509*G456</f>
        <v>117654.39301036338</v>
      </c>
      <c r="I456" s="20">
        <f>D456/E456</f>
        <v>14.191503861880964</v>
      </c>
      <c r="J456" s="20">
        <f>(I456-10)*C456</f>
        <v>6069.297592003636</v>
      </c>
      <c r="K456" s="20">
        <f>IF(J456&gt;0,J456,0)</f>
        <v>6069.297592003636</v>
      </c>
      <c r="L456" s="20">
        <f>K456/$K$499</f>
        <v>0.0016125283234902513</v>
      </c>
      <c r="M456" s="21">
        <f>$F$509*L456</f>
        <v>29854.17611493015</v>
      </c>
      <c r="N456" s="21">
        <f t="shared" si="6"/>
        <v>147508.56912529352</v>
      </c>
      <c r="O456" s="21">
        <v>148968.49</v>
      </c>
      <c r="AD456" s="38" t="e">
        <f>#REF!-O456</f>
        <v>#REF!</v>
      </c>
      <c r="AE456" s="68" t="e">
        <f>AD456/#REF!</f>
        <v>#REF!</v>
      </c>
      <c r="AF456" s="69">
        <v>42492.191336445714</v>
      </c>
      <c r="AG456" s="70" t="e">
        <f>#REF!-AF456</f>
        <v>#REF!</v>
      </c>
      <c r="AH456" s="68" t="e">
        <f>AG456/#REF!</f>
        <v>#REF!</v>
      </c>
      <c r="AI456" s="38" t="e">
        <f>#REF!-#REF!</f>
        <v>#REF!</v>
      </c>
      <c r="AJ456" s="68" t="e">
        <f>AI456/#REF!</f>
        <v>#REF!</v>
      </c>
      <c r="AK456" s="38" t="e">
        <f>#REF!-#REF!</f>
        <v>#REF!</v>
      </c>
      <c r="AL456" s="76" t="e">
        <f>AK456/#REF!</f>
        <v>#REF!</v>
      </c>
    </row>
    <row r="457" spans="1:38" s="39" customFormat="1" ht="12.75">
      <c r="A457" s="15" t="s">
        <v>150</v>
      </c>
      <c r="B457" s="15" t="s">
        <v>151</v>
      </c>
      <c r="C457" s="32">
        <v>547</v>
      </c>
      <c r="D457" s="44">
        <v>356353.03</v>
      </c>
      <c r="E457" s="34">
        <v>33000</v>
      </c>
      <c r="F457" s="17">
        <f>D457/E457*C457</f>
        <v>5906.821436666667</v>
      </c>
      <c r="G457" s="18">
        <f>F457/$F$499</f>
        <v>0.00036139978281107403</v>
      </c>
      <c r="H457" s="19">
        <f>$B$509*G457</f>
        <v>33819.33069196734</v>
      </c>
      <c r="I457" s="20">
        <f>D457/E457</f>
        <v>10.798576666666667</v>
      </c>
      <c r="J457" s="20">
        <f>(I457-10)*C457</f>
        <v>436.82143666666707</v>
      </c>
      <c r="K457" s="20">
        <f>IF(J457&gt;0,J457,0)</f>
        <v>436.82143666666707</v>
      </c>
      <c r="L457" s="20">
        <f>K457/$K$499</f>
        <v>0.00011605740668586443</v>
      </c>
      <c r="M457" s="21">
        <f>$F$509*L457</f>
        <v>2148.6743570137455</v>
      </c>
      <c r="N457" s="21">
        <f t="shared" si="6"/>
        <v>35968.00504898109</v>
      </c>
      <c r="O457" s="21">
        <v>47563.23</v>
      </c>
      <c r="AD457" s="38" t="e">
        <f>#REF!-O457</f>
        <v>#REF!</v>
      </c>
      <c r="AE457" s="68" t="e">
        <f>AD457/#REF!</f>
        <v>#REF!</v>
      </c>
      <c r="AF457" s="69">
        <v>188884.4092298557</v>
      </c>
      <c r="AG457" s="70" t="e">
        <f>#REF!-AF457</f>
        <v>#REF!</v>
      </c>
      <c r="AH457" s="68" t="e">
        <f>AG457/#REF!</f>
        <v>#REF!</v>
      </c>
      <c r="AI457" s="38" t="e">
        <f>#REF!-#REF!</f>
        <v>#REF!</v>
      </c>
      <c r="AJ457" s="68" t="e">
        <f>AI457/#REF!</f>
        <v>#REF!</v>
      </c>
      <c r="AK457" s="38" t="e">
        <f>#REF!-#REF!</f>
        <v>#REF!</v>
      </c>
      <c r="AL457" s="76" t="e">
        <f>AK457/#REF!</f>
        <v>#REF!</v>
      </c>
    </row>
    <row r="458" spans="1:38" s="39" customFormat="1" ht="12.75">
      <c r="A458" s="15" t="s">
        <v>328</v>
      </c>
      <c r="B458" s="15" t="s">
        <v>329</v>
      </c>
      <c r="C458" s="32">
        <v>309</v>
      </c>
      <c r="D458" s="44">
        <v>292570</v>
      </c>
      <c r="E458" s="40">
        <v>32000</v>
      </c>
      <c r="F458" s="17">
        <f>D458/E458*C458</f>
        <v>2825.1290625</v>
      </c>
      <c r="G458" s="18">
        <f>F458/$F$499</f>
        <v>0.00017285117563616817</v>
      </c>
      <c r="H458" s="19">
        <f>$B$509*G458</f>
        <v>16175.192535715534</v>
      </c>
      <c r="I458" s="20">
        <f>D458/E458</f>
        <v>9.1428125</v>
      </c>
      <c r="J458" s="20">
        <f>(I458-10)*C458</f>
        <v>-264.8709375000001</v>
      </c>
      <c r="K458" s="20">
        <f>IF(J458&gt;0,J458,0)</f>
        <v>0</v>
      </c>
      <c r="L458" s="20">
        <f>K458/$K$499</f>
        <v>0</v>
      </c>
      <c r="M458" s="21">
        <f>$F$509*L458</f>
        <v>0</v>
      </c>
      <c r="N458" s="21">
        <f t="shared" si="6"/>
        <v>16175.192535715534</v>
      </c>
      <c r="O458" s="21">
        <v>19170.44</v>
      </c>
      <c r="AD458" s="38" t="e">
        <f>#REF!-O458</f>
        <v>#REF!</v>
      </c>
      <c r="AE458" s="68" t="e">
        <f>AD458/#REF!</f>
        <v>#REF!</v>
      </c>
      <c r="AF458" s="69">
        <v>38588.074943815525</v>
      </c>
      <c r="AG458" s="70" t="e">
        <f>#REF!-AF458</f>
        <v>#REF!</v>
      </c>
      <c r="AH458" s="68" t="e">
        <f>AG458/#REF!</f>
        <v>#REF!</v>
      </c>
      <c r="AI458" s="38" t="e">
        <f>#REF!-#REF!</f>
        <v>#REF!</v>
      </c>
      <c r="AJ458" s="68" t="e">
        <f>AI458/#REF!</f>
        <v>#REF!</v>
      </c>
      <c r="AK458" s="38" t="e">
        <f>#REF!-#REF!</f>
        <v>#REF!</v>
      </c>
      <c r="AL458" s="76" t="e">
        <f>AK458/#REF!</f>
        <v>#REF!</v>
      </c>
    </row>
    <row r="459" spans="1:38" s="39" customFormat="1" ht="12.75">
      <c r="A459" s="15" t="s">
        <v>422</v>
      </c>
      <c r="B459" s="15" t="s">
        <v>423</v>
      </c>
      <c r="C459" s="32">
        <v>4678</v>
      </c>
      <c r="D459" s="44">
        <v>3454725.89</v>
      </c>
      <c r="E459" s="34">
        <v>305750</v>
      </c>
      <c r="F459" s="17">
        <f>D459/E459*C459</f>
        <v>52857.588596631234</v>
      </c>
      <c r="G459" s="18">
        <f>F459/$F$499</f>
        <v>0.003234010244521572</v>
      </c>
      <c r="H459" s="19">
        <f>$B$509*G459</f>
        <v>302634.55354056135</v>
      </c>
      <c r="I459" s="20">
        <f>D459/E459</f>
        <v>11.299185249386754</v>
      </c>
      <c r="J459" s="20">
        <f>(I459-10)*C459</f>
        <v>6077.588596631237</v>
      </c>
      <c r="K459" s="20">
        <f>IF(J459&gt;0,J459,0)</f>
        <v>6077.588596631237</v>
      </c>
      <c r="L459" s="20">
        <f>K459/$K$499</f>
        <v>0.0016147311286072404</v>
      </c>
      <c r="M459" s="21">
        <f>$F$509*L459</f>
        <v>29894.958612174676</v>
      </c>
      <c r="N459" s="21">
        <f t="shared" si="6"/>
        <v>332529.512152736</v>
      </c>
      <c r="O459" s="21">
        <v>352648.89</v>
      </c>
      <c r="AD459" s="38" t="e">
        <f>#REF!-O459</f>
        <v>#REF!</v>
      </c>
      <c r="AE459" s="68" t="e">
        <f>AD459/#REF!</f>
        <v>#REF!</v>
      </c>
      <c r="AF459" s="69">
        <v>59046.601150975664</v>
      </c>
      <c r="AG459" s="70" t="e">
        <f>#REF!-AF459</f>
        <v>#REF!</v>
      </c>
      <c r="AH459" s="68" t="e">
        <f>AG459/#REF!</f>
        <v>#REF!</v>
      </c>
      <c r="AI459" s="38" t="e">
        <f>#REF!-#REF!</f>
        <v>#REF!</v>
      </c>
      <c r="AJ459" s="68" t="e">
        <f>AI459/#REF!</f>
        <v>#REF!</v>
      </c>
      <c r="AK459" s="38" t="e">
        <f>#REF!-#REF!</f>
        <v>#REF!</v>
      </c>
      <c r="AL459" s="76" t="e">
        <f>AK459/#REF!</f>
        <v>#REF!</v>
      </c>
    </row>
    <row r="460" spans="1:38" s="39" customFormat="1" ht="12.75">
      <c r="A460" s="15" t="s">
        <v>152</v>
      </c>
      <c r="B460" s="15" t="s">
        <v>153</v>
      </c>
      <c r="C460" s="32">
        <v>1610</v>
      </c>
      <c r="D460" s="44">
        <v>1101564.3</v>
      </c>
      <c r="E460" s="34">
        <v>57650</v>
      </c>
      <c r="F460" s="17">
        <f>D460/E460*C460</f>
        <v>30763.547666955772</v>
      </c>
      <c r="G460" s="18">
        <f>F460/$F$499</f>
        <v>0.0018822203387292517</v>
      </c>
      <c r="H460" s="19">
        <f>$B$509*G460</f>
        <v>176135.77843213032</v>
      </c>
      <c r="I460" s="20">
        <f>D460/E460</f>
        <v>19.107793581960106</v>
      </c>
      <c r="J460" s="20">
        <f>(I460-10)*C460</f>
        <v>14663.54766695577</v>
      </c>
      <c r="K460" s="20">
        <f>IF(J460&gt;0,J460,0)</f>
        <v>14663.54766695577</v>
      </c>
      <c r="L460" s="20">
        <f>K460/$K$499</f>
        <v>0.0038959015565439765</v>
      </c>
      <c r="M460" s="21">
        <f>$F$509*L460</f>
        <v>72128.30280323292</v>
      </c>
      <c r="N460" s="21">
        <f aca="true" t="shared" si="7" ref="N460:N497">H460+M460</f>
        <v>248264.08123536324</v>
      </c>
      <c r="O460" s="21">
        <v>274010.44</v>
      </c>
      <c r="AD460" s="38" t="e">
        <f>#REF!-O460</f>
        <v>#REF!</v>
      </c>
      <c r="AE460" s="68" t="e">
        <f>AD460/#REF!</f>
        <v>#REF!</v>
      </c>
      <c r="AF460" s="69">
        <v>514.0887468077384</v>
      </c>
      <c r="AG460" s="70" t="e">
        <f>#REF!-AF460</f>
        <v>#REF!</v>
      </c>
      <c r="AH460" s="68" t="e">
        <f>AG460/#REF!</f>
        <v>#REF!</v>
      </c>
      <c r="AI460" s="38" t="e">
        <f>#REF!-#REF!</f>
        <v>#REF!</v>
      </c>
      <c r="AJ460" s="68" t="e">
        <f>AI460/#REF!</f>
        <v>#REF!</v>
      </c>
      <c r="AK460" s="38" t="e">
        <f>#REF!-#REF!</f>
        <v>#REF!</v>
      </c>
      <c r="AL460" s="76" t="e">
        <f>AK460/#REF!</f>
        <v>#REF!</v>
      </c>
    </row>
    <row r="461" spans="1:38" s="39" customFormat="1" ht="12.75">
      <c r="A461" s="15" t="s">
        <v>424</v>
      </c>
      <c r="B461" s="15" t="s">
        <v>425</v>
      </c>
      <c r="C461" s="32">
        <v>1411</v>
      </c>
      <c r="D461" s="44">
        <v>1424344.66</v>
      </c>
      <c r="E461" s="34">
        <v>140900</v>
      </c>
      <c r="F461" s="17">
        <f>D461/E461*C461</f>
        <v>14263.664409226401</v>
      </c>
      <c r="G461" s="18">
        <f>F461/$F$499</f>
        <v>0.000872700364291606</v>
      </c>
      <c r="H461" s="19">
        <f>$B$509*G461</f>
        <v>81666.18691745882</v>
      </c>
      <c r="I461" s="20">
        <f>D461/E461</f>
        <v>10.10890461320085</v>
      </c>
      <c r="J461" s="20">
        <f>(I461-10)*C461</f>
        <v>153.66440922640058</v>
      </c>
      <c r="K461" s="20">
        <f>IF(J461&gt;0,J461,0)</f>
        <v>153.66440922640058</v>
      </c>
      <c r="L461" s="20">
        <f>K461/$K$499</f>
        <v>4.082650561020953E-05</v>
      </c>
      <c r="M461" s="21">
        <f>$F$509*L461</f>
        <v>755.8575380593912</v>
      </c>
      <c r="N461" s="21">
        <f t="shared" si="7"/>
        <v>82422.04445551822</v>
      </c>
      <c r="O461" s="21">
        <v>100942.5</v>
      </c>
      <c r="AD461" s="38" t="e">
        <f>#REF!-O461</f>
        <v>#REF!</v>
      </c>
      <c r="AE461" s="68" t="e">
        <f>AD461/#REF!</f>
        <v>#REF!</v>
      </c>
      <c r="AF461" s="69">
        <v>622422.1960807499</v>
      </c>
      <c r="AG461" s="70" t="e">
        <f>#REF!-AF461</f>
        <v>#REF!</v>
      </c>
      <c r="AH461" s="68" t="e">
        <f>AG461/#REF!</f>
        <v>#REF!</v>
      </c>
      <c r="AI461" s="38" t="e">
        <f>#REF!-#REF!</f>
        <v>#REF!</v>
      </c>
      <c r="AJ461" s="68" t="e">
        <f>AI461/#REF!</f>
        <v>#REF!</v>
      </c>
      <c r="AK461" s="38" t="e">
        <f>#REF!-#REF!</f>
        <v>#REF!</v>
      </c>
      <c r="AL461" s="76" t="e">
        <f>AK461/#REF!</f>
        <v>#REF!</v>
      </c>
    </row>
    <row r="462" spans="1:38" s="39" customFormat="1" ht="12.75">
      <c r="A462" s="15" t="s">
        <v>973</v>
      </c>
      <c r="B462" s="15" t="s">
        <v>974</v>
      </c>
      <c r="C462" s="32">
        <v>7251</v>
      </c>
      <c r="D462" s="44">
        <v>7358182.29</v>
      </c>
      <c r="E462" s="34">
        <v>775700</v>
      </c>
      <c r="F462" s="17">
        <f>D462/E462*C462</f>
        <v>68781.97729120794</v>
      </c>
      <c r="G462" s="18">
        <f>F462/$F$499</f>
        <v>0.004208319469427961</v>
      </c>
      <c r="H462" s="19">
        <f>$B$509*G462</f>
        <v>393809.1680271694</v>
      </c>
      <c r="I462" s="20">
        <f>D462/E462</f>
        <v>9.485860886940827</v>
      </c>
      <c r="J462" s="20">
        <f>(I462-10)*C462</f>
        <v>-3728.022708792062</v>
      </c>
      <c r="K462" s="20">
        <f>IF(J462&gt;0,J462,0)</f>
        <v>0</v>
      </c>
      <c r="L462" s="20">
        <f>K462/$K$499</f>
        <v>0</v>
      </c>
      <c r="M462" s="21">
        <f>$F$509*L462</f>
        <v>0</v>
      </c>
      <c r="N462" s="21">
        <f t="shared" si="7"/>
        <v>393809.1680271694</v>
      </c>
      <c r="O462" s="21">
        <v>477610.78</v>
      </c>
      <c r="AD462" s="38" t="e">
        <f>#REF!-O462</f>
        <v>#REF!</v>
      </c>
      <c r="AE462" s="68" t="e">
        <f>AD462/#REF!</f>
        <v>#REF!</v>
      </c>
      <c r="AF462" s="69">
        <v>48677.12068602096</v>
      </c>
      <c r="AG462" s="70" t="e">
        <f>#REF!-AF462</f>
        <v>#REF!</v>
      </c>
      <c r="AH462" s="68" t="e">
        <f>AG462/#REF!</f>
        <v>#REF!</v>
      </c>
      <c r="AI462" s="38" t="e">
        <f>#REF!-#REF!</f>
        <v>#REF!</v>
      </c>
      <c r="AJ462" s="68" t="e">
        <f>AI462/#REF!</f>
        <v>#REF!</v>
      </c>
      <c r="AK462" s="38" t="e">
        <f>#REF!-#REF!</f>
        <v>#REF!</v>
      </c>
      <c r="AL462" s="76" t="e">
        <f>AK462/#REF!</f>
        <v>#REF!</v>
      </c>
    </row>
    <row r="463" spans="1:38" s="39" customFormat="1" ht="12.75">
      <c r="A463" s="15" t="s">
        <v>530</v>
      </c>
      <c r="B463" s="15" t="s">
        <v>531</v>
      </c>
      <c r="C463" s="32">
        <v>1514</v>
      </c>
      <c r="D463" s="44">
        <v>1955751.59</v>
      </c>
      <c r="E463" s="34">
        <v>262050</v>
      </c>
      <c r="F463" s="17">
        <f>D463/E463*C463</f>
        <v>11299.400523793169</v>
      </c>
      <c r="G463" s="18">
        <f>F463/$F$499</f>
        <v>0.0006913364385530913</v>
      </c>
      <c r="H463" s="19">
        <f>$B$509*G463</f>
        <v>64694.382085604084</v>
      </c>
      <c r="I463" s="20">
        <f>D463/E463</f>
        <v>7.463276435794696</v>
      </c>
      <c r="J463" s="20">
        <f>(I463-10)*C463</f>
        <v>-3840.5994762068303</v>
      </c>
      <c r="K463" s="20">
        <f>IF(J463&gt;0,J463,0)</f>
        <v>0</v>
      </c>
      <c r="L463" s="20">
        <f>K463/$K$499</f>
        <v>0</v>
      </c>
      <c r="M463" s="21">
        <f>$F$509*L463</f>
        <v>0</v>
      </c>
      <c r="N463" s="21">
        <f t="shared" si="7"/>
        <v>64694.382085604084</v>
      </c>
      <c r="O463" s="21">
        <v>79173.47</v>
      </c>
      <c r="AD463" s="38" t="e">
        <f>#REF!-O463</f>
        <v>#REF!</v>
      </c>
      <c r="AE463" s="68" t="e">
        <f>AD463/#REF!</f>
        <v>#REF!</v>
      </c>
      <c r="AF463" s="69">
        <v>87440.17290040206</v>
      </c>
      <c r="AG463" s="70" t="e">
        <f>#REF!-AF463</f>
        <v>#REF!</v>
      </c>
      <c r="AH463" s="68" t="e">
        <f>AG463/#REF!</f>
        <v>#REF!</v>
      </c>
      <c r="AI463" s="38" t="e">
        <f>#REF!-#REF!</f>
        <v>#REF!</v>
      </c>
      <c r="AJ463" s="68" t="e">
        <f>AI463/#REF!</f>
        <v>#REF!</v>
      </c>
      <c r="AK463" s="38" t="e">
        <f>#REF!-#REF!</f>
        <v>#REF!</v>
      </c>
      <c r="AL463" s="76" t="e">
        <f>AK463/#REF!</f>
        <v>#REF!</v>
      </c>
    </row>
    <row r="464" spans="1:38" s="39" customFormat="1" ht="12.75">
      <c r="A464" s="15" t="s">
        <v>378</v>
      </c>
      <c r="B464" s="15" t="s">
        <v>379</v>
      </c>
      <c r="C464" s="32">
        <v>15489</v>
      </c>
      <c r="D464" s="44">
        <v>14365513.49</v>
      </c>
      <c r="E464" s="34">
        <v>819200</v>
      </c>
      <c r="F464" s="17">
        <f>D464/E464*C464</f>
        <v>271615.525447522</v>
      </c>
      <c r="G464" s="18">
        <f>F464/$F$499</f>
        <v>0.016618378083263136</v>
      </c>
      <c r="H464" s="19">
        <f>$B$509*G464</f>
        <v>1555126.6234596001</v>
      </c>
      <c r="I464" s="20">
        <f>D464/E464</f>
        <v>17.536027209472657</v>
      </c>
      <c r="J464" s="20">
        <f>(I464-10)*C464</f>
        <v>116725.52544752198</v>
      </c>
      <c r="K464" s="20">
        <f>IF(J464&gt;0,J464,0)</f>
        <v>116725.52544752198</v>
      </c>
      <c r="L464" s="20">
        <f>K464/$K$499</f>
        <v>0.031012355714176446</v>
      </c>
      <c r="M464" s="21">
        <f>$F$509*L464</f>
        <v>574159.4214146411</v>
      </c>
      <c r="N464" s="21">
        <f t="shared" si="7"/>
        <v>2129286.044874241</v>
      </c>
      <c r="O464" s="21">
        <v>2924536.57</v>
      </c>
      <c r="AD464" s="38" t="e">
        <f>#REF!-O464</f>
        <v>#REF!</v>
      </c>
      <c r="AE464" s="68" t="e">
        <f>AD464/#REF!</f>
        <v>#REF!</v>
      </c>
      <c r="AF464" s="69">
        <v>0</v>
      </c>
      <c r="AG464" s="70" t="e">
        <f>#REF!-AF464</f>
        <v>#REF!</v>
      </c>
      <c r="AH464" s="68" t="e">
        <f>AG464/#REF!</f>
        <v>#REF!</v>
      </c>
      <c r="AI464" s="38" t="e">
        <f>#REF!-#REF!</f>
        <v>#REF!</v>
      </c>
      <c r="AJ464" s="68"/>
      <c r="AK464" s="38" t="e">
        <f>#REF!-#REF!</f>
        <v>#REF!</v>
      </c>
      <c r="AL464" s="76" t="e">
        <f>AK464/#REF!</f>
        <v>#REF!</v>
      </c>
    </row>
    <row r="465" spans="1:38" s="39" customFormat="1" ht="12.75">
      <c r="A465" s="15" t="s">
        <v>380</v>
      </c>
      <c r="B465" s="15" t="s">
        <v>381</v>
      </c>
      <c r="C465" s="32">
        <v>1144</v>
      </c>
      <c r="D465" s="44">
        <v>2270656.48</v>
      </c>
      <c r="E465" s="34">
        <v>203850</v>
      </c>
      <c r="F465" s="17">
        <f>D465/E465*C465</f>
        <v>12742.855104831984</v>
      </c>
      <c r="G465" s="18">
        <f>F465/$F$499</f>
        <v>0.0007796519865476253</v>
      </c>
      <c r="H465" s="19">
        <f>$B$509*G465</f>
        <v>72958.83841603533</v>
      </c>
      <c r="I465" s="20">
        <f>D465/E465</f>
        <v>11.138859357370615</v>
      </c>
      <c r="J465" s="20">
        <f>(I465-10)*C465</f>
        <v>1302.8551048319835</v>
      </c>
      <c r="K465" s="20">
        <f>IF(J465&gt;0,J465,0)</f>
        <v>1302.8551048319835</v>
      </c>
      <c r="L465" s="20">
        <f>K465/$K$499</f>
        <v>0.00034615055961556074</v>
      </c>
      <c r="M465" s="21">
        <f>$F$509*L465</f>
        <v>6408.59426684486</v>
      </c>
      <c r="N465" s="21">
        <f t="shared" si="7"/>
        <v>79367.43268288019</v>
      </c>
      <c r="O465" s="21">
        <v>90904.78</v>
      </c>
      <c r="AD465" s="38" t="e">
        <f>#REF!-O465</f>
        <v>#REF!</v>
      </c>
      <c r="AE465" s="68" t="e">
        <f>AD465/#REF!</f>
        <v>#REF!</v>
      </c>
      <c r="AF465" s="69">
        <v>39828.39558728687</v>
      </c>
      <c r="AG465" s="70" t="e">
        <f>#REF!-AF465</f>
        <v>#REF!</v>
      </c>
      <c r="AH465" s="68" t="e">
        <f>AG465/#REF!</f>
        <v>#REF!</v>
      </c>
      <c r="AI465" s="38" t="e">
        <f>#REF!-#REF!</f>
        <v>#REF!</v>
      </c>
      <c r="AJ465" s="68" t="e">
        <f>AI465/#REF!</f>
        <v>#REF!</v>
      </c>
      <c r="AK465" s="38" t="e">
        <f>#REF!-#REF!</f>
        <v>#REF!</v>
      </c>
      <c r="AL465" s="76" t="e">
        <f>AK465/#REF!</f>
        <v>#REF!</v>
      </c>
    </row>
    <row r="466" spans="1:38" s="39" customFormat="1" ht="12.75">
      <c r="A466" s="15" t="s">
        <v>647</v>
      </c>
      <c r="B466" s="15" t="s">
        <v>648</v>
      </c>
      <c r="C466" s="32">
        <v>82</v>
      </c>
      <c r="D466" s="44">
        <v>78482.03</v>
      </c>
      <c r="E466" s="34">
        <v>4900</v>
      </c>
      <c r="F466" s="17">
        <f>D466/E466*C466</f>
        <v>1313.3727469387757</v>
      </c>
      <c r="G466" s="18">
        <f>F466/$F$499</f>
        <v>8.035669108723097E-05</v>
      </c>
      <c r="H466" s="19">
        <f>$B$509*G466</f>
        <v>7519.676652965758</v>
      </c>
      <c r="I466" s="20">
        <f>D466/E466</f>
        <v>16.016740816326532</v>
      </c>
      <c r="J466" s="20">
        <f>(I466-10)*C466</f>
        <v>493.37274693877566</v>
      </c>
      <c r="K466" s="20">
        <f>IF(J466&gt;0,J466,0)</f>
        <v>493.37274693877566</v>
      </c>
      <c r="L466" s="20">
        <f>K466/$K$499</f>
        <v>0.0001310823067112652</v>
      </c>
      <c r="M466" s="21">
        <f>$F$509*L466</f>
        <v>2426.8437416585075</v>
      </c>
      <c r="N466" s="21">
        <f t="shared" si="7"/>
        <v>9946.520394624265</v>
      </c>
      <c r="O466" s="21">
        <v>8865.7</v>
      </c>
      <c r="AD466" s="38" t="e">
        <f>#REF!-O466</f>
        <v>#REF!</v>
      </c>
      <c r="AE466" s="68" t="e">
        <f>AD466/#REF!</f>
        <v>#REF!</v>
      </c>
      <c r="AF466" s="69">
        <v>52336.255852037204</v>
      </c>
      <c r="AG466" s="70" t="e">
        <f>#REF!-AF466</f>
        <v>#REF!</v>
      </c>
      <c r="AH466" s="68" t="e">
        <f>AG466/#REF!</f>
        <v>#REF!</v>
      </c>
      <c r="AI466" s="38" t="e">
        <f>#REF!-#REF!</f>
        <v>#REF!</v>
      </c>
      <c r="AJ466" s="68" t="e">
        <f>AI466/#REF!</f>
        <v>#REF!</v>
      </c>
      <c r="AK466" s="38" t="e">
        <f>#REF!-#REF!</f>
        <v>#REF!</v>
      </c>
      <c r="AL466" s="76" t="e">
        <f>AK466/#REF!</f>
        <v>#REF!</v>
      </c>
    </row>
    <row r="467" spans="1:38" s="39" customFormat="1" ht="12.75">
      <c r="A467" s="15" t="s">
        <v>254</v>
      </c>
      <c r="B467" s="15" t="s">
        <v>255</v>
      </c>
      <c r="C467" s="32">
        <v>413</v>
      </c>
      <c r="D467" s="44">
        <v>781183.26</v>
      </c>
      <c r="E467" s="34">
        <v>85500</v>
      </c>
      <c r="F467" s="17">
        <f>D467/E467*C467</f>
        <v>3773.4349284210525</v>
      </c>
      <c r="G467" s="18">
        <f>F467/$F$499</f>
        <v>0.00023087181121098216</v>
      </c>
      <c r="H467" s="19">
        <f>$B$509*G467</f>
        <v>21604.68960458492</v>
      </c>
      <c r="I467" s="20">
        <f>D467/E467</f>
        <v>9.136646315789474</v>
      </c>
      <c r="J467" s="20">
        <f>(I467-10)*C467</f>
        <v>-356.5650715789474</v>
      </c>
      <c r="K467" s="20">
        <f>IF(J467&gt;0,J467,0)</f>
        <v>0</v>
      </c>
      <c r="L467" s="20">
        <f>K467/$K$499</f>
        <v>0</v>
      </c>
      <c r="M467" s="21">
        <f>$F$509*L467</f>
        <v>0</v>
      </c>
      <c r="N467" s="21">
        <f t="shared" si="7"/>
        <v>21604.68960458492</v>
      </c>
      <c r="O467" s="21">
        <v>23091.2</v>
      </c>
      <c r="AD467" s="38" t="e">
        <f>#REF!-O467</f>
        <v>#REF!</v>
      </c>
      <c r="AE467" s="68" t="e">
        <f>AD467/#REF!</f>
        <v>#REF!</v>
      </c>
      <c r="AF467" s="69">
        <v>14877.260749821766</v>
      </c>
      <c r="AG467" s="70" t="e">
        <f>#REF!-AF467</f>
        <v>#REF!</v>
      </c>
      <c r="AH467" s="68" t="e">
        <f>AG467/#REF!</f>
        <v>#REF!</v>
      </c>
      <c r="AI467" s="38" t="e">
        <f>#REF!-#REF!</f>
        <v>#REF!</v>
      </c>
      <c r="AJ467" s="68" t="e">
        <f>AI467/#REF!</f>
        <v>#REF!</v>
      </c>
      <c r="AK467" s="38" t="e">
        <f>#REF!-#REF!</f>
        <v>#REF!</v>
      </c>
      <c r="AL467" s="76" t="e">
        <f>AK467/#REF!</f>
        <v>#REF!</v>
      </c>
    </row>
    <row r="468" spans="1:38" s="39" customFormat="1" ht="12.75">
      <c r="A468" s="15" t="s">
        <v>689</v>
      </c>
      <c r="B468" s="15" t="s">
        <v>690</v>
      </c>
      <c r="C468" s="32">
        <v>253</v>
      </c>
      <c r="D468" s="44">
        <v>195579.85</v>
      </c>
      <c r="E468" s="34">
        <v>18550</v>
      </c>
      <c r="F468" s="17">
        <f>D468/E468*C468</f>
        <v>2667.477199460917</v>
      </c>
      <c r="G468" s="18">
        <f>F468/$F$499</f>
        <v>0.00016320548892073596</v>
      </c>
      <c r="H468" s="19">
        <f>$B$509*G468</f>
        <v>15272.561476441078</v>
      </c>
      <c r="I468" s="20">
        <f>D468/E468</f>
        <v>10.543388140161726</v>
      </c>
      <c r="J468" s="20">
        <f>(I468-10)*C468</f>
        <v>137.47719946091667</v>
      </c>
      <c r="K468" s="20">
        <f>IF(J468&gt;0,J468,0)</f>
        <v>137.47719946091667</v>
      </c>
      <c r="L468" s="20">
        <f>K468/$K$499</f>
        <v>3.652578813352641E-05</v>
      </c>
      <c r="M468" s="21">
        <f>$F$509*L468</f>
        <v>676.2345168081729</v>
      </c>
      <c r="N468" s="21">
        <f t="shared" si="7"/>
        <v>15948.795993249252</v>
      </c>
      <c r="O468" s="21">
        <v>15473.13</v>
      </c>
      <c r="AD468" s="38" t="e">
        <f>#REF!-O468</f>
        <v>#REF!</v>
      </c>
      <c r="AE468" s="68" t="e">
        <f>AD468/#REF!</f>
        <v>#REF!</v>
      </c>
      <c r="AF468" s="69">
        <v>9468.943653554124</v>
      </c>
      <c r="AG468" s="70" t="e">
        <f>#REF!-AF468</f>
        <v>#REF!</v>
      </c>
      <c r="AH468" s="68" t="e">
        <f>AG468/#REF!</f>
        <v>#REF!</v>
      </c>
      <c r="AI468" s="38" t="e">
        <f>#REF!-#REF!</f>
        <v>#REF!</v>
      </c>
      <c r="AJ468" s="68" t="e">
        <f>AI468/#REF!</f>
        <v>#REF!</v>
      </c>
      <c r="AK468" s="38" t="e">
        <f>#REF!-#REF!</f>
        <v>#REF!</v>
      </c>
      <c r="AL468" s="76" t="e">
        <f>AK468/#REF!</f>
        <v>#REF!</v>
      </c>
    </row>
    <row r="469" spans="1:38" s="39" customFormat="1" ht="12.75">
      <c r="A469" s="15" t="s">
        <v>975</v>
      </c>
      <c r="B469" s="15" t="s">
        <v>976</v>
      </c>
      <c r="C469" s="32">
        <v>9949</v>
      </c>
      <c r="D469" s="44">
        <v>22625827.06</v>
      </c>
      <c r="E469" s="34">
        <v>3012150</v>
      </c>
      <c r="F469" s="17">
        <f>D469/E469*C469</f>
        <v>74732.1193897847</v>
      </c>
      <c r="G469" s="18">
        <f>F469/$F$499</f>
        <v>0.0045723697602954244</v>
      </c>
      <c r="H469" s="19">
        <f>$B$509*G469</f>
        <v>427876.5298821981</v>
      </c>
      <c r="I469" s="20">
        <f>D469/E469</f>
        <v>7.511520694520525</v>
      </c>
      <c r="J469" s="20">
        <f>(I469-10)*C469</f>
        <v>-24757.8806102153</v>
      </c>
      <c r="K469" s="20">
        <f>IF(J469&gt;0,J469,0)</f>
        <v>0</v>
      </c>
      <c r="L469" s="20">
        <f>K469/$K$499</f>
        <v>0</v>
      </c>
      <c r="M469" s="21">
        <f>$F$509*L469</f>
        <v>0</v>
      </c>
      <c r="N469" s="21">
        <f t="shared" si="7"/>
        <v>427876.5298821981</v>
      </c>
      <c r="O469" s="21">
        <v>484597.81</v>
      </c>
      <c r="AD469" s="38" t="e">
        <f>#REF!-O469</f>
        <v>#REF!</v>
      </c>
      <c r="AE469" s="68" t="e">
        <f>AD469/#REF!</f>
        <v>#REF!</v>
      </c>
      <c r="AF469" s="69">
        <v>31880.962718409664</v>
      </c>
      <c r="AG469" s="70" t="e">
        <f>#REF!-AF469</f>
        <v>#REF!</v>
      </c>
      <c r="AH469" s="68" t="e">
        <f>AG469/#REF!</f>
        <v>#REF!</v>
      </c>
      <c r="AI469" s="38" t="e">
        <f>#REF!-#REF!</f>
        <v>#REF!</v>
      </c>
      <c r="AJ469" s="68" t="e">
        <f>AI469/#REF!</f>
        <v>#REF!</v>
      </c>
      <c r="AK469" s="38" t="e">
        <f>#REF!-#REF!</f>
        <v>#REF!</v>
      </c>
      <c r="AL469" s="76" t="e">
        <f>AK469/#REF!</f>
        <v>#REF!</v>
      </c>
    </row>
    <row r="470" spans="1:38" s="39" customFormat="1" ht="12.75">
      <c r="A470" s="15" t="s">
        <v>913</v>
      </c>
      <c r="B470" s="15" t="s">
        <v>914</v>
      </c>
      <c r="C470" s="32">
        <v>126</v>
      </c>
      <c r="D470" s="44">
        <v>197225.16</v>
      </c>
      <c r="E470" s="34">
        <v>18300</v>
      </c>
      <c r="F470" s="17">
        <f>D470/E470*C470</f>
        <v>1357.943724590164</v>
      </c>
      <c r="G470" s="18">
        <f>F470/$F$499</f>
        <v>8.308369778882157E-05</v>
      </c>
      <c r="H470" s="19">
        <f>$B$509*G470</f>
        <v>7774.866461667209</v>
      </c>
      <c r="I470" s="20">
        <f>D470/E470</f>
        <v>10.777331147540984</v>
      </c>
      <c r="J470" s="20">
        <f>(I470-10)*C470</f>
        <v>97.943724590164</v>
      </c>
      <c r="K470" s="20">
        <f>IF(J470&gt;0,J470,0)</f>
        <v>97.943724590164</v>
      </c>
      <c r="L470" s="20">
        <f>K470/$K$499</f>
        <v>2.6022291313883138E-05</v>
      </c>
      <c r="M470" s="21">
        <f>$F$509*L470</f>
        <v>481.77390529003065</v>
      </c>
      <c r="N470" s="21">
        <f t="shared" si="7"/>
        <v>8256.64036695724</v>
      </c>
      <c r="O470" s="21">
        <v>11861.81</v>
      </c>
      <c r="AD470" s="38" t="e">
        <f>#REF!-O470</f>
        <v>#REF!</v>
      </c>
      <c r="AE470" s="68" t="e">
        <f>AD470/#REF!</f>
        <v>#REF!</v>
      </c>
      <c r="AF470" s="69">
        <v>52209.74330545456</v>
      </c>
      <c r="AG470" s="70" t="e">
        <f>#REF!-AF470</f>
        <v>#REF!</v>
      </c>
      <c r="AH470" s="68" t="e">
        <f>AG470/#REF!</f>
        <v>#REF!</v>
      </c>
      <c r="AI470" s="38" t="e">
        <f>#REF!-#REF!</f>
        <v>#REF!</v>
      </c>
      <c r="AJ470" s="68" t="e">
        <f>AI470/#REF!</f>
        <v>#REF!</v>
      </c>
      <c r="AK470" s="38" t="e">
        <f>#REF!-#REF!</f>
        <v>#REF!</v>
      </c>
      <c r="AL470" s="76" t="e">
        <f>AK470/#REF!</f>
        <v>#REF!</v>
      </c>
    </row>
    <row r="471" spans="1:38" s="39" customFormat="1" ht="12.75">
      <c r="A471" s="15" t="s">
        <v>709</v>
      </c>
      <c r="B471" s="15" t="s">
        <v>710</v>
      </c>
      <c r="C471" s="32">
        <v>1832</v>
      </c>
      <c r="D471" s="44">
        <v>3035468</v>
      </c>
      <c r="E471" s="34">
        <v>351700</v>
      </c>
      <c r="F471" s="17">
        <f>D471/E471*C471</f>
        <v>15811.707068524312</v>
      </c>
      <c r="G471" s="18">
        <f>F471/$F$499</f>
        <v>0.0009674149729607751</v>
      </c>
      <c r="H471" s="19">
        <f>$B$509*G471</f>
        <v>90529.45918350057</v>
      </c>
      <c r="I471" s="20">
        <f>D471/E471</f>
        <v>8.630844469718511</v>
      </c>
      <c r="J471" s="20">
        <f>(I471-10)*C471</f>
        <v>-2508.292931475688</v>
      </c>
      <c r="K471" s="20">
        <f>IF(J471&gt;0,J471,0)</f>
        <v>0</v>
      </c>
      <c r="L471" s="20">
        <f>K471/$K$499</f>
        <v>0</v>
      </c>
      <c r="M471" s="21">
        <f>$F$509*L471</f>
        <v>0</v>
      </c>
      <c r="N471" s="21">
        <f t="shared" si="7"/>
        <v>90529.45918350057</v>
      </c>
      <c r="O471" s="21">
        <v>105055.89</v>
      </c>
      <c r="AD471" s="38" t="e">
        <f>#REF!-O471</f>
        <v>#REF!</v>
      </c>
      <c r="AE471" s="68" t="e">
        <f>AD471/#REF!</f>
        <v>#REF!</v>
      </c>
      <c r="AF471" s="69">
        <v>1803.7974165586572</v>
      </c>
      <c r="AG471" s="70" t="e">
        <f>#REF!-AF471</f>
        <v>#REF!</v>
      </c>
      <c r="AH471" s="68" t="e">
        <f>AG471/#REF!</f>
        <v>#REF!</v>
      </c>
      <c r="AI471" s="38" t="e">
        <f>#REF!-#REF!</f>
        <v>#REF!</v>
      </c>
      <c r="AJ471" s="68" t="e">
        <f>AI471/#REF!</f>
        <v>#REF!</v>
      </c>
      <c r="AK471" s="38" t="e">
        <f>#REF!-#REF!</f>
        <v>#REF!</v>
      </c>
      <c r="AL471" s="76" t="e">
        <f>AK471/#REF!</f>
        <v>#REF!</v>
      </c>
    </row>
    <row r="472" spans="1:38" s="39" customFormat="1" ht="12.75">
      <c r="A472" s="15" t="s">
        <v>382</v>
      </c>
      <c r="B472" s="15" t="s">
        <v>383</v>
      </c>
      <c r="C472" s="32">
        <v>3002</v>
      </c>
      <c r="D472" s="44">
        <v>1808895.38</v>
      </c>
      <c r="E472" s="34">
        <v>251550</v>
      </c>
      <c r="F472" s="17">
        <f>D472/E472*C472</f>
        <v>21587.374004213874</v>
      </c>
      <c r="G472" s="18">
        <f>F472/$F$499</f>
        <v>0.0013207902693918158</v>
      </c>
      <c r="H472" s="19">
        <f>$B$509*G472</f>
        <v>123597.868675658</v>
      </c>
      <c r="I472" s="20">
        <f>D472/E472</f>
        <v>7.1909973365136155</v>
      </c>
      <c r="J472" s="20">
        <f>(I472-10)*C472</f>
        <v>-8432.625995786126</v>
      </c>
      <c r="K472" s="20">
        <f>IF(J472&gt;0,J472,0)</f>
        <v>0</v>
      </c>
      <c r="L472" s="20">
        <f>K472/$K$499</f>
        <v>0</v>
      </c>
      <c r="M472" s="21">
        <f>$F$509*L472</f>
        <v>0</v>
      </c>
      <c r="N472" s="21">
        <f t="shared" si="7"/>
        <v>123597.868675658</v>
      </c>
      <c r="O472" s="21">
        <v>141757.27</v>
      </c>
      <c r="AD472" s="38" t="e">
        <f>#REF!-O472</f>
        <v>#REF!</v>
      </c>
      <c r="AE472" s="68" t="e">
        <f>AD472/#REF!</f>
        <v>#REF!</v>
      </c>
      <c r="AF472" s="69">
        <v>27923.746661266166</v>
      </c>
      <c r="AG472" s="70" t="e">
        <f>#REF!-AF472</f>
        <v>#REF!</v>
      </c>
      <c r="AH472" s="68" t="e">
        <f>AG472/#REF!</f>
        <v>#REF!</v>
      </c>
      <c r="AI472" s="38" t="e">
        <f>#REF!-#REF!</f>
        <v>#REF!</v>
      </c>
      <c r="AJ472" s="68" t="e">
        <f>AI472/#REF!</f>
        <v>#REF!</v>
      </c>
      <c r="AK472" s="38" t="e">
        <f>#REF!-#REF!</f>
        <v>#REF!</v>
      </c>
      <c r="AL472" s="76" t="e">
        <f>AK472/#REF!</f>
        <v>#REF!</v>
      </c>
    </row>
    <row r="473" spans="1:38" s="39" customFormat="1" ht="12.75">
      <c r="A473" s="15" t="s">
        <v>532</v>
      </c>
      <c r="B473" s="15" t="s">
        <v>533</v>
      </c>
      <c r="C473" s="32">
        <v>1734</v>
      </c>
      <c r="D473" s="44">
        <v>1265448.07</v>
      </c>
      <c r="E473" s="34">
        <v>107400</v>
      </c>
      <c r="F473" s="17">
        <f>D473/E473*C473</f>
        <v>20430.977219553075</v>
      </c>
      <c r="G473" s="18">
        <f>F473/$F$499</f>
        <v>0.0012500379110717244</v>
      </c>
      <c r="H473" s="19">
        <f>$B$509*G473</f>
        <v>116976.9532322345</v>
      </c>
      <c r="I473" s="20">
        <f>D473/E473</f>
        <v>11.782570484171323</v>
      </c>
      <c r="J473" s="20">
        <f>(I473-10)*C473</f>
        <v>3090.9772195530745</v>
      </c>
      <c r="K473" s="20">
        <f>IF(J473&gt;0,J473,0)</f>
        <v>3090.9772195530745</v>
      </c>
      <c r="L473" s="20">
        <f>K473/$K$499</f>
        <v>0.0008212298438552973</v>
      </c>
      <c r="M473" s="21">
        <f>$F$509*L473</f>
        <v>15204.16108799025</v>
      </c>
      <c r="N473" s="21">
        <f t="shared" si="7"/>
        <v>132181.11432022476</v>
      </c>
      <c r="O473" s="21">
        <v>138857.16</v>
      </c>
      <c r="AD473" s="38" t="e">
        <f>#REF!-O473</f>
        <v>#REF!</v>
      </c>
      <c r="AE473" s="68" t="e">
        <f>AD473/#REF!</f>
        <v>#REF!</v>
      </c>
      <c r="AF473" s="69">
        <v>100519.18724060235</v>
      </c>
      <c r="AG473" s="70" t="e">
        <f>#REF!-AF473</f>
        <v>#REF!</v>
      </c>
      <c r="AH473" s="68" t="e">
        <f>AG473/#REF!</f>
        <v>#REF!</v>
      </c>
      <c r="AI473" s="38" t="e">
        <f>#REF!-#REF!</f>
        <v>#REF!</v>
      </c>
      <c r="AJ473" s="68" t="e">
        <f>AI473/#REF!</f>
        <v>#REF!</v>
      </c>
      <c r="AK473" s="38" t="e">
        <f>#REF!-#REF!</f>
        <v>#REF!</v>
      </c>
      <c r="AL473" s="76" t="e">
        <f>AK473/#REF!</f>
        <v>#REF!</v>
      </c>
    </row>
    <row r="474" spans="1:38" s="39" customFormat="1" ht="12.75">
      <c r="A474" s="15" t="s">
        <v>212</v>
      </c>
      <c r="B474" s="15" t="s">
        <v>213</v>
      </c>
      <c r="C474" s="32">
        <v>16131</v>
      </c>
      <c r="D474" s="44">
        <v>27663720.25</v>
      </c>
      <c r="E474" s="34">
        <v>1844650</v>
      </c>
      <c r="F474" s="17">
        <f>D474/E474*C474</f>
        <v>241912.27135377983</v>
      </c>
      <c r="G474" s="18">
        <f>F474/$F$499</f>
        <v>0.014801030175702484</v>
      </c>
      <c r="H474" s="19">
        <f>$B$509*G474</f>
        <v>1385061.5243881978</v>
      </c>
      <c r="I474" s="20">
        <f>D474/E474</f>
        <v>14.996731222725177</v>
      </c>
      <c r="J474" s="20">
        <f>(I474-10)*C474</f>
        <v>80602.27135377984</v>
      </c>
      <c r="K474" s="20">
        <f>IF(J474&gt;0,J474,0)</f>
        <v>80602.27135377984</v>
      </c>
      <c r="L474" s="20">
        <f>K474/$K$499</f>
        <v>0.021414907330768937</v>
      </c>
      <c r="M474" s="21">
        <f>$F$509*L474</f>
        <v>396473.29329006333</v>
      </c>
      <c r="N474" s="21">
        <f t="shared" si="7"/>
        <v>1781534.817678261</v>
      </c>
      <c r="O474" s="21">
        <v>1921358.11</v>
      </c>
      <c r="AD474" s="38" t="e">
        <f>#REF!-O474</f>
        <v>#REF!</v>
      </c>
      <c r="AE474" s="68" t="e">
        <f>AD474/#REF!</f>
        <v>#REF!</v>
      </c>
      <c r="AF474" s="69">
        <v>253122.76179331192</v>
      </c>
      <c r="AG474" s="70" t="e">
        <f>#REF!-AF474</f>
        <v>#REF!</v>
      </c>
      <c r="AH474" s="68" t="e">
        <f>AG474/#REF!</f>
        <v>#REF!</v>
      </c>
      <c r="AI474" s="38" t="e">
        <f>#REF!-#REF!</f>
        <v>#REF!</v>
      </c>
      <c r="AJ474" s="68" t="e">
        <f>AI474/#REF!</f>
        <v>#REF!</v>
      </c>
      <c r="AK474" s="38" t="e">
        <f>#REF!-#REF!</f>
        <v>#REF!</v>
      </c>
      <c r="AL474" s="76" t="e">
        <f>AK474/#REF!</f>
        <v>#REF!</v>
      </c>
    </row>
    <row r="475" spans="1:38" s="39" customFormat="1" ht="12.75">
      <c r="A475" s="15" t="s">
        <v>154</v>
      </c>
      <c r="B475" s="15" t="s">
        <v>155</v>
      </c>
      <c r="C475" s="32">
        <v>561</v>
      </c>
      <c r="D475" s="44">
        <v>417227</v>
      </c>
      <c r="E475" s="34">
        <v>26550</v>
      </c>
      <c r="F475" s="17">
        <f>D475/E475*C475</f>
        <v>8815.982937853107</v>
      </c>
      <c r="G475" s="18">
        <f>F475/$F$499</f>
        <v>0.000539392353936506</v>
      </c>
      <c r="H475" s="19">
        <f>$B$509*G475</f>
        <v>50475.64845946116</v>
      </c>
      <c r="I475" s="20">
        <f>D475/E475</f>
        <v>15.714764595103578</v>
      </c>
      <c r="J475" s="20">
        <f>(I475-10)*C475</f>
        <v>3205.982937853107</v>
      </c>
      <c r="K475" s="20">
        <f>IF(J475&gt;0,J475,0)</f>
        <v>3205.982937853107</v>
      </c>
      <c r="L475" s="20">
        <f>K475/$K$499</f>
        <v>0.0008517852706260122</v>
      </c>
      <c r="M475" s="21">
        <f>$F$509*L475</f>
        <v>15769.860976042659</v>
      </c>
      <c r="N475" s="21">
        <f t="shared" si="7"/>
        <v>66245.50943550382</v>
      </c>
      <c r="O475" s="21">
        <v>82643.28</v>
      </c>
      <c r="AD475" s="38" t="e">
        <f>#REF!-O475</f>
        <v>#REF!</v>
      </c>
      <c r="AE475" s="68" t="e">
        <f>AD475/#REF!</f>
        <v>#REF!</v>
      </c>
      <c r="AF475" s="69">
        <v>6634.642151789328</v>
      </c>
      <c r="AG475" s="70" t="e">
        <f>#REF!-AF475</f>
        <v>#REF!</v>
      </c>
      <c r="AH475" s="68" t="e">
        <f>AG475/#REF!</f>
        <v>#REF!</v>
      </c>
      <c r="AI475" s="38" t="e">
        <f>#REF!-#REF!</f>
        <v>#REF!</v>
      </c>
      <c r="AJ475" s="68" t="e">
        <f>AI475/#REF!</f>
        <v>#REF!</v>
      </c>
      <c r="AK475" s="38" t="e">
        <f>#REF!-#REF!</f>
        <v>#REF!</v>
      </c>
      <c r="AL475" s="76" t="e">
        <f>AK475/#REF!</f>
        <v>#REF!</v>
      </c>
    </row>
    <row r="476" spans="1:38" s="39" customFormat="1" ht="12.75">
      <c r="A476" s="15" t="s">
        <v>156</v>
      </c>
      <c r="B476" s="15" t="s">
        <v>157</v>
      </c>
      <c r="C476" s="32">
        <v>71</v>
      </c>
      <c r="D476" s="44">
        <v>109618</v>
      </c>
      <c r="E476" s="34">
        <v>14900</v>
      </c>
      <c r="F476" s="17">
        <f>D476/E476*C476</f>
        <v>522.3408053691276</v>
      </c>
      <c r="G476" s="18">
        <f>F476/$F$499</f>
        <v>3.195861863064764E-05</v>
      </c>
      <c r="H476" s="19">
        <f>$B$509*G476</f>
        <v>2990.6467666400117</v>
      </c>
      <c r="I476" s="20">
        <f>D476/E476</f>
        <v>7.356912751677853</v>
      </c>
      <c r="J476" s="20">
        <f>(I476-10)*C476</f>
        <v>-187.65919463087246</v>
      </c>
      <c r="K476" s="20">
        <f>IF(J476&gt;0,J476,0)</f>
        <v>0</v>
      </c>
      <c r="L476" s="20">
        <f>K476/$K$499</f>
        <v>0</v>
      </c>
      <c r="M476" s="21">
        <f>$F$509*L476</f>
        <v>0</v>
      </c>
      <c r="N476" s="21">
        <f t="shared" si="7"/>
        <v>2990.6467666400117</v>
      </c>
      <c r="O476" s="21">
        <v>5211.52</v>
      </c>
      <c r="AD476" s="38" t="e">
        <f>#REF!-O476</f>
        <v>#REF!</v>
      </c>
      <c r="AE476" s="68" t="e">
        <f>AD476/#REF!</f>
        <v>#REF!</v>
      </c>
      <c r="AF476" s="69">
        <v>124214.25845120501</v>
      </c>
      <c r="AG476" s="70" t="e">
        <f>#REF!-AF476</f>
        <v>#REF!</v>
      </c>
      <c r="AH476" s="68" t="e">
        <f>AG476/#REF!</f>
        <v>#REF!</v>
      </c>
      <c r="AI476" s="38" t="e">
        <f>#REF!-#REF!</f>
        <v>#REF!</v>
      </c>
      <c r="AJ476" s="68" t="e">
        <f>AI476/#REF!</f>
        <v>#REF!</v>
      </c>
      <c r="AK476" s="38" t="e">
        <f>#REF!-#REF!</f>
        <v>#REF!</v>
      </c>
      <c r="AL476" s="76" t="e">
        <f>AK476/#REF!</f>
        <v>#REF!</v>
      </c>
    </row>
    <row r="477" spans="1:38" s="39" customFormat="1" ht="12.75">
      <c r="A477" s="15" t="s">
        <v>158</v>
      </c>
      <c r="B477" s="15" t="s">
        <v>159</v>
      </c>
      <c r="C477" s="32">
        <v>202</v>
      </c>
      <c r="D477" s="44">
        <v>383625.32</v>
      </c>
      <c r="E477" s="34">
        <v>34750</v>
      </c>
      <c r="F477" s="17">
        <f>D477/E477*C477</f>
        <v>2229.994665899281</v>
      </c>
      <c r="G477" s="18">
        <f>F477/$F$499</f>
        <v>0.00013643879310843863</v>
      </c>
      <c r="H477" s="19">
        <f>$B$509*G477</f>
        <v>12767.76822458514</v>
      </c>
      <c r="I477" s="20">
        <f>D477/E477</f>
        <v>11.039577553956835</v>
      </c>
      <c r="J477" s="20">
        <f>(I477-10)*C477</f>
        <v>209.99466589928076</v>
      </c>
      <c r="K477" s="20">
        <f>IF(J477&gt;0,J477,0)</f>
        <v>209.99466589928076</v>
      </c>
      <c r="L477" s="20">
        <f>K477/$K$499</f>
        <v>5.5792674755411766E-05</v>
      </c>
      <c r="M477" s="21">
        <f>$F$509*L477</f>
        <v>1032.9395854987908</v>
      </c>
      <c r="N477" s="21">
        <f t="shared" si="7"/>
        <v>13800.70781008393</v>
      </c>
      <c r="O477" s="21">
        <v>18100.52</v>
      </c>
      <c r="AD477" s="38" t="e">
        <f>#REF!-O477</f>
        <v>#REF!</v>
      </c>
      <c r="AE477" s="68" t="e">
        <f>AD477/#REF!</f>
        <v>#REF!</v>
      </c>
      <c r="AF477" s="69">
        <v>41659.04760540443</v>
      </c>
      <c r="AG477" s="70" t="e">
        <f>#REF!-AF477</f>
        <v>#REF!</v>
      </c>
      <c r="AH477" s="68" t="e">
        <f>AG477/#REF!</f>
        <v>#REF!</v>
      </c>
      <c r="AI477" s="38" t="e">
        <f>#REF!-#REF!</f>
        <v>#REF!</v>
      </c>
      <c r="AJ477" s="68" t="e">
        <f>AI477/#REF!</f>
        <v>#REF!</v>
      </c>
      <c r="AK477" s="38" t="e">
        <f>#REF!-#REF!</f>
        <v>#REF!</v>
      </c>
      <c r="AL477" s="76" t="e">
        <f>AK477/#REF!</f>
        <v>#REF!</v>
      </c>
    </row>
    <row r="478" spans="1:38" s="39" customFormat="1" ht="12.75">
      <c r="A478" s="15" t="s">
        <v>458</v>
      </c>
      <c r="B478" s="15" t="s">
        <v>459</v>
      </c>
      <c r="C478" s="32">
        <v>782</v>
      </c>
      <c r="D478" s="44">
        <v>1436817.9</v>
      </c>
      <c r="E478" s="34">
        <v>240500</v>
      </c>
      <c r="F478" s="17">
        <f>D478/E478*C478</f>
        <v>4671.898535550935</v>
      </c>
      <c r="G478" s="18">
        <f>F478/$F$499</f>
        <v>0.00028584292485677246</v>
      </c>
      <c r="H478" s="19">
        <f>$B$509*G478</f>
        <v>26748.816301153965</v>
      </c>
      <c r="I478" s="20">
        <f>D478/E478</f>
        <v>5.974294802494802</v>
      </c>
      <c r="J478" s="20">
        <f>(I478-10)*C478</f>
        <v>-3148.101464449065</v>
      </c>
      <c r="K478" s="20">
        <f>IF(J478&gt;0,J478,0)</f>
        <v>0</v>
      </c>
      <c r="L478" s="20">
        <f>K478/$K$499</f>
        <v>0</v>
      </c>
      <c r="M478" s="21">
        <f>$F$509*L478</f>
        <v>0</v>
      </c>
      <c r="N478" s="21">
        <f t="shared" si="7"/>
        <v>26748.816301153965</v>
      </c>
      <c r="O478" s="21">
        <v>30202.17</v>
      </c>
      <c r="AD478" s="38" t="e">
        <f>#REF!-O478</f>
        <v>#REF!</v>
      </c>
      <c r="AE478" s="68" t="e">
        <f>AD478/#REF!</f>
        <v>#REF!</v>
      </c>
      <c r="AF478" s="69">
        <v>85305.25928693179</v>
      </c>
      <c r="AG478" s="70" t="e">
        <f>#REF!-AF478</f>
        <v>#REF!</v>
      </c>
      <c r="AH478" s="68" t="e">
        <f>AG478/#REF!</f>
        <v>#REF!</v>
      </c>
      <c r="AI478" s="38" t="e">
        <f>#REF!-#REF!</f>
        <v>#REF!</v>
      </c>
      <c r="AJ478" s="68" t="e">
        <f>AI478/#REF!</f>
        <v>#REF!</v>
      </c>
      <c r="AK478" s="38" t="e">
        <f>#REF!-#REF!</f>
        <v>#REF!</v>
      </c>
      <c r="AL478" s="76" t="e">
        <f>AK478/#REF!</f>
        <v>#REF!</v>
      </c>
    </row>
    <row r="479" spans="1:38" s="39" customFormat="1" ht="12.75">
      <c r="A479" s="15" t="s">
        <v>460</v>
      </c>
      <c r="B479" s="15" t="s">
        <v>461</v>
      </c>
      <c r="C479" s="32">
        <v>2236</v>
      </c>
      <c r="D479" s="44">
        <v>1653336.65</v>
      </c>
      <c r="E479" s="34">
        <v>177000</v>
      </c>
      <c r="F479" s="17">
        <f>D479/E479*C479</f>
        <v>20886.21892316384</v>
      </c>
      <c r="G479" s="18">
        <f>F479/$F$499</f>
        <v>0.0012778911743835603</v>
      </c>
      <c r="H479" s="19">
        <f>$B$509*G479</f>
        <v>119583.42608472609</v>
      </c>
      <c r="I479" s="20">
        <f>D479/E479</f>
        <v>9.340885028248588</v>
      </c>
      <c r="J479" s="20">
        <f>(I479-10)*C479</f>
        <v>-1473.7810768361583</v>
      </c>
      <c r="K479" s="20">
        <f>IF(J479&gt;0,J479,0)</f>
        <v>0</v>
      </c>
      <c r="L479" s="20">
        <f>K479/$K$499</f>
        <v>0</v>
      </c>
      <c r="M479" s="21">
        <f>$F$509*L479</f>
        <v>0</v>
      </c>
      <c r="N479" s="21">
        <f t="shared" si="7"/>
        <v>119583.42608472609</v>
      </c>
      <c r="O479" s="21">
        <v>152001.28</v>
      </c>
      <c r="AD479" s="38" t="e">
        <f>#REF!-O479</f>
        <v>#REF!</v>
      </c>
      <c r="AE479" s="68" t="e">
        <f>AD479/#REF!</f>
        <v>#REF!</v>
      </c>
      <c r="AF479" s="69">
        <v>150081.90793283418</v>
      </c>
      <c r="AG479" s="70" t="e">
        <f>#REF!-AF479</f>
        <v>#REF!</v>
      </c>
      <c r="AH479" s="68" t="e">
        <f>AG479/#REF!</f>
        <v>#REF!</v>
      </c>
      <c r="AI479" s="38" t="e">
        <f>#REF!-#REF!</f>
        <v>#REF!</v>
      </c>
      <c r="AJ479" s="68" t="e">
        <f>AI479/#REF!</f>
        <v>#REF!</v>
      </c>
      <c r="AK479" s="38" t="e">
        <f>#REF!-#REF!</f>
        <v>#REF!</v>
      </c>
      <c r="AL479" s="76" t="e">
        <f>AK479/#REF!</f>
        <v>#REF!</v>
      </c>
    </row>
    <row r="480" spans="1:38" s="39" customFormat="1" ht="12.75">
      <c r="A480" s="15" t="s">
        <v>915</v>
      </c>
      <c r="B480" s="15" t="s">
        <v>916</v>
      </c>
      <c r="C480" s="32">
        <v>467</v>
      </c>
      <c r="D480" s="44">
        <v>642170.46</v>
      </c>
      <c r="E480" s="34">
        <v>64350</v>
      </c>
      <c r="F480" s="17">
        <f>D480/E480*C480</f>
        <v>4660.35127925408</v>
      </c>
      <c r="G480" s="18">
        <f>F480/$F$499</f>
        <v>0.00028513642374403483</v>
      </c>
      <c r="H480" s="19">
        <f>$B$509*G480</f>
        <v>26682.702828201473</v>
      </c>
      <c r="I480" s="20">
        <f>D480/E480</f>
        <v>9.979338927738928</v>
      </c>
      <c r="J480" s="20">
        <f>(I480-10)*C480</f>
        <v>-9.648720745920754</v>
      </c>
      <c r="K480" s="20">
        <f>IF(J480&gt;0,J480,0)</f>
        <v>0</v>
      </c>
      <c r="L480" s="20">
        <f>K480/$K$499</f>
        <v>0</v>
      </c>
      <c r="M480" s="21">
        <f>$F$509*L480</f>
        <v>0</v>
      </c>
      <c r="N480" s="21">
        <f t="shared" si="7"/>
        <v>26682.702828201473</v>
      </c>
      <c r="O480" s="21">
        <v>29766.24</v>
      </c>
      <c r="AD480" s="38" t="e">
        <f>#REF!-O480</f>
        <v>#REF!</v>
      </c>
      <c r="AE480" s="68" t="e">
        <f>AD480/#REF!</f>
        <v>#REF!</v>
      </c>
      <c r="AF480" s="69">
        <v>382151.83994379523</v>
      </c>
      <c r="AG480" s="70" t="e">
        <f>#REF!-AF480</f>
        <v>#REF!</v>
      </c>
      <c r="AH480" s="68" t="e">
        <f>AG480/#REF!</f>
        <v>#REF!</v>
      </c>
      <c r="AI480" s="38" t="e">
        <f>#REF!-#REF!</f>
        <v>#REF!</v>
      </c>
      <c r="AJ480" s="68" t="e">
        <f>AI480/#REF!</f>
        <v>#REF!</v>
      </c>
      <c r="AK480" s="38" t="e">
        <f>#REF!-#REF!</f>
        <v>#REF!</v>
      </c>
      <c r="AL480" s="76" t="e">
        <f>AK480/#REF!</f>
        <v>#REF!</v>
      </c>
    </row>
    <row r="481" spans="1:38" s="39" customFormat="1" ht="12.75">
      <c r="A481" s="15" t="s">
        <v>917</v>
      </c>
      <c r="B481" s="15" t="s">
        <v>918</v>
      </c>
      <c r="C481" s="32">
        <v>230</v>
      </c>
      <c r="D481" s="44">
        <v>165364.22</v>
      </c>
      <c r="E481" s="34">
        <v>11700</v>
      </c>
      <c r="F481" s="17">
        <f>D481/E481*C481</f>
        <v>3250.749623931624</v>
      </c>
      <c r="G481" s="18">
        <f>F481/$F$499</f>
        <v>0.000198892114931621</v>
      </c>
      <c r="H481" s="19">
        <f>$B$509*G481</f>
        <v>18612.070418463893</v>
      </c>
      <c r="I481" s="20">
        <f>D481/E481</f>
        <v>14.133694017094017</v>
      </c>
      <c r="J481" s="20">
        <f>(I481-10)*C481</f>
        <v>950.7496239316239</v>
      </c>
      <c r="K481" s="20">
        <f>IF(J481&gt;0,J481,0)</f>
        <v>950.7496239316239</v>
      </c>
      <c r="L481" s="20">
        <f>K481/$K$499</f>
        <v>0.00025260100924320107</v>
      </c>
      <c r="M481" s="21">
        <f>$F$509*L481</f>
        <v>4676.627943150181</v>
      </c>
      <c r="N481" s="21">
        <f t="shared" si="7"/>
        <v>23288.69836161407</v>
      </c>
      <c r="O481" s="21">
        <v>19998.34</v>
      </c>
      <c r="AD481" s="38" t="e">
        <f>#REF!-O481</f>
        <v>#REF!</v>
      </c>
      <c r="AE481" s="68" t="e">
        <f>AD481/#REF!</f>
        <v>#REF!</v>
      </c>
      <c r="AF481" s="69">
        <v>68622.72976411937</v>
      </c>
      <c r="AG481" s="70" t="e">
        <f>#REF!-AF481</f>
        <v>#REF!</v>
      </c>
      <c r="AH481" s="68" t="e">
        <f>AG481/#REF!</f>
        <v>#REF!</v>
      </c>
      <c r="AI481" s="38" t="e">
        <f>#REF!-#REF!</f>
        <v>#REF!</v>
      </c>
      <c r="AJ481" s="68" t="e">
        <f>AI481/#REF!</f>
        <v>#REF!</v>
      </c>
      <c r="AK481" s="38" t="e">
        <f>#REF!-#REF!</f>
        <v>#REF!</v>
      </c>
      <c r="AL481" s="76" t="e">
        <f>AK481/#REF!</f>
        <v>#REF!</v>
      </c>
    </row>
    <row r="482" spans="1:38" s="39" customFormat="1" ht="12.75">
      <c r="A482" s="15" t="s">
        <v>691</v>
      </c>
      <c r="B482" s="15" t="s">
        <v>692</v>
      </c>
      <c r="C482" s="32">
        <v>131</v>
      </c>
      <c r="D482" s="44">
        <v>392646.75</v>
      </c>
      <c r="E482" s="34">
        <v>59100</v>
      </c>
      <c r="F482" s="17">
        <f>D482/E482*C482</f>
        <v>870.3337436548223</v>
      </c>
      <c r="G482" s="18">
        <f>F482/$F$499</f>
        <v>5.325003122279956E-05</v>
      </c>
      <c r="H482" s="19">
        <f>$B$509*G482</f>
        <v>4983.069998752257</v>
      </c>
      <c r="I482" s="20">
        <f>D482/E482</f>
        <v>6.643769035532995</v>
      </c>
      <c r="J482" s="20">
        <f>(I482-10)*C482</f>
        <v>-439.66625634517766</v>
      </c>
      <c r="K482" s="20">
        <f>IF(J482&gt;0,J482,0)</f>
        <v>0</v>
      </c>
      <c r="L482" s="20">
        <f>K482/$K$499</f>
        <v>0</v>
      </c>
      <c r="M482" s="21">
        <f>$F$509*L482</f>
        <v>0</v>
      </c>
      <c r="N482" s="21">
        <f t="shared" si="7"/>
        <v>4983.069998752257</v>
      </c>
      <c r="O482" s="21">
        <v>5961.96</v>
      </c>
      <c r="AD482" s="38" t="e">
        <f>#REF!-O482</f>
        <v>#REF!</v>
      </c>
      <c r="AE482" s="68" t="e">
        <f>AD482/#REF!</f>
        <v>#REF!</v>
      </c>
      <c r="AF482" s="69">
        <v>45071.66110300212</v>
      </c>
      <c r="AG482" s="70" t="e">
        <f>#REF!-AF482</f>
        <v>#REF!</v>
      </c>
      <c r="AH482" s="68" t="e">
        <f>AG482/#REF!</f>
        <v>#REF!</v>
      </c>
      <c r="AI482" s="38" t="e">
        <f>#REF!-#REF!</f>
        <v>#REF!</v>
      </c>
      <c r="AJ482" s="68" t="e">
        <f>AI482/#REF!</f>
        <v>#REF!</v>
      </c>
      <c r="AK482" s="38" t="e">
        <f>#REF!-#REF!</f>
        <v>#REF!</v>
      </c>
      <c r="AL482" s="76" t="e">
        <f>AK482/#REF!</f>
        <v>#REF!</v>
      </c>
    </row>
    <row r="483" spans="1:38" s="39" customFormat="1" ht="12.75">
      <c r="A483" s="15" t="s">
        <v>256</v>
      </c>
      <c r="B483" s="15" t="s">
        <v>257</v>
      </c>
      <c r="C483" s="32">
        <v>4189</v>
      </c>
      <c r="D483" s="44">
        <v>3499595.63</v>
      </c>
      <c r="E483" s="34">
        <v>268850</v>
      </c>
      <c r="F483" s="17">
        <f>D483/E483*C483</f>
        <v>54527.82627513483</v>
      </c>
      <c r="G483" s="18">
        <f>F483/$F$499</f>
        <v>0.0033362011674614583</v>
      </c>
      <c r="H483" s="19">
        <f>$B$509*G483</f>
        <v>312197.4497596441</v>
      </c>
      <c r="I483" s="20">
        <f>D483/E483</f>
        <v>13.016907680862934</v>
      </c>
      <c r="J483" s="20">
        <f>(I483-10)*C483</f>
        <v>12637.82627513483</v>
      </c>
      <c r="K483" s="20">
        <f>IF(J483&gt;0,J483,0)</f>
        <v>12637.82627513483</v>
      </c>
      <c r="L483" s="20">
        <f>K483/$K$499</f>
        <v>0.0033576954346172727</v>
      </c>
      <c r="M483" s="21">
        <f>$F$509*L483</f>
        <v>62164.012492129725</v>
      </c>
      <c r="N483" s="21">
        <f t="shared" si="7"/>
        <v>374361.4622517738</v>
      </c>
      <c r="O483" s="21">
        <v>462722.26</v>
      </c>
      <c r="AD483" s="38" t="e">
        <f>#REF!-O483</f>
        <v>#REF!</v>
      </c>
      <c r="AE483" s="68" t="e">
        <f>AD483/#REF!</f>
        <v>#REF!</v>
      </c>
      <c r="AF483" s="69">
        <v>10315.20381254693</v>
      </c>
      <c r="AG483" s="70" t="e">
        <f>#REF!-AF483</f>
        <v>#REF!</v>
      </c>
      <c r="AH483" s="68" t="e">
        <f>AG483/#REF!</f>
        <v>#REF!</v>
      </c>
      <c r="AI483" s="38" t="e">
        <f>#REF!-#REF!</f>
        <v>#REF!</v>
      </c>
      <c r="AJ483" s="68" t="e">
        <f>AI483/#REF!</f>
        <v>#REF!</v>
      </c>
      <c r="AK483" s="38" t="e">
        <f>#REF!-#REF!</f>
        <v>#REF!</v>
      </c>
      <c r="AL483" s="76" t="e">
        <f>AK483/#REF!</f>
        <v>#REF!</v>
      </c>
    </row>
    <row r="484" spans="1:38" s="39" customFormat="1" ht="12.75">
      <c r="A484" s="15" t="s">
        <v>214</v>
      </c>
      <c r="B484" s="15" t="s">
        <v>215</v>
      </c>
      <c r="C484" s="32">
        <v>16394</v>
      </c>
      <c r="D484" s="44">
        <v>20070544.37</v>
      </c>
      <c r="E484" s="34">
        <v>1900200</v>
      </c>
      <c r="F484" s="17">
        <f>D484/E484*C484</f>
        <v>173158.88032932323</v>
      </c>
      <c r="G484" s="18">
        <f>F484/$F$499</f>
        <v>0.010594459713029863</v>
      </c>
      <c r="H484" s="19">
        <f>$B$509*G484</f>
        <v>991416.0261822477</v>
      </c>
      <c r="I484" s="20">
        <f>D484/E484</f>
        <v>10.562332580780971</v>
      </c>
      <c r="J484" s="20">
        <f>(I484-10)*C484</f>
        <v>9218.880329323245</v>
      </c>
      <c r="K484" s="20">
        <f>IF(J484&gt;0,J484,0)</f>
        <v>9218.880329323245</v>
      </c>
      <c r="L484" s="20">
        <f>K484/$K$499</f>
        <v>0.002449328841855867</v>
      </c>
      <c r="M484" s="21">
        <f>$F$509*L484</f>
        <v>45346.61099773546</v>
      </c>
      <c r="N484" s="21">
        <f t="shared" si="7"/>
        <v>1036762.6371799831</v>
      </c>
      <c r="O484" s="21">
        <v>1234766.11</v>
      </c>
      <c r="AD484" s="38" t="e">
        <f>#REF!-O484</f>
        <v>#REF!</v>
      </c>
      <c r="AE484" s="68" t="e">
        <f>AD484/#REF!</f>
        <v>#REF!</v>
      </c>
      <c r="AF484" s="69">
        <v>114838.3589780949</v>
      </c>
      <c r="AG484" s="70" t="e">
        <f>#REF!-AF484</f>
        <v>#REF!</v>
      </c>
      <c r="AH484" s="68" t="e">
        <f>AG484/#REF!</f>
        <v>#REF!</v>
      </c>
      <c r="AI484" s="38" t="e">
        <f>#REF!-#REF!</f>
        <v>#REF!</v>
      </c>
      <c r="AJ484" s="68" t="e">
        <f>AI484/#REF!</f>
        <v>#REF!</v>
      </c>
      <c r="AK484" s="38" t="e">
        <f>#REF!-#REF!</f>
        <v>#REF!</v>
      </c>
      <c r="AL484" s="76" t="e">
        <f>AK484/#REF!</f>
        <v>#REF!</v>
      </c>
    </row>
    <row r="485" spans="1:38" s="39" customFormat="1" ht="12.75">
      <c r="A485" s="15" t="s">
        <v>384</v>
      </c>
      <c r="B485" s="15" t="s">
        <v>385</v>
      </c>
      <c r="C485" s="32">
        <v>2392</v>
      </c>
      <c r="D485" s="44">
        <v>1664819.69</v>
      </c>
      <c r="E485" s="34">
        <v>174100</v>
      </c>
      <c r="F485" s="17">
        <f>D485/E485*C485</f>
        <v>22873.341174497415</v>
      </c>
      <c r="G485" s="18">
        <f>F485/$F$499</f>
        <v>0.0013994701924309164</v>
      </c>
      <c r="H485" s="19">
        <f>$B$509*G485</f>
        <v>130960.6355134812</v>
      </c>
      <c r="I485" s="20">
        <f>D485/E485</f>
        <v>9.562433601378517</v>
      </c>
      <c r="J485" s="20">
        <f>(I485-10)*C485</f>
        <v>-1046.658825502587</v>
      </c>
      <c r="K485" s="20">
        <f>IF(J485&gt;0,J485,0)</f>
        <v>0</v>
      </c>
      <c r="L485" s="20">
        <f>K485/$K$499</f>
        <v>0</v>
      </c>
      <c r="M485" s="21">
        <f>$F$509*L485</f>
        <v>0</v>
      </c>
      <c r="N485" s="21">
        <f t="shared" si="7"/>
        <v>130960.6355134812</v>
      </c>
      <c r="O485" s="21">
        <v>173250.27</v>
      </c>
      <c r="AD485" s="38" t="e">
        <f>#REF!-O485</f>
        <v>#REF!</v>
      </c>
      <c r="AE485" s="68" t="e">
        <f>AD485/#REF!</f>
        <v>#REF!</v>
      </c>
      <c r="AF485" s="69">
        <v>5589.3215293894655</v>
      </c>
      <c r="AG485" s="70" t="e">
        <f>#REF!-AF485</f>
        <v>#REF!</v>
      </c>
      <c r="AH485" s="68" t="e">
        <f>AG485/#REF!</f>
        <v>#REF!</v>
      </c>
      <c r="AI485" s="38" t="e">
        <f>#REF!-#REF!</f>
        <v>#REF!</v>
      </c>
      <c r="AJ485" s="68" t="e">
        <f>AI485/#REF!</f>
        <v>#REF!</v>
      </c>
      <c r="AK485" s="38" t="e">
        <f>#REF!-#REF!</f>
        <v>#REF!</v>
      </c>
      <c r="AL485" s="76" t="e">
        <f>AK485/#REF!</f>
        <v>#REF!</v>
      </c>
    </row>
    <row r="486" spans="1:38" s="39" customFormat="1" ht="12.75">
      <c r="A486" s="15" t="s">
        <v>649</v>
      </c>
      <c r="B486" s="15" t="s">
        <v>650</v>
      </c>
      <c r="C486" s="32">
        <v>397</v>
      </c>
      <c r="D486" s="44">
        <v>265369.6</v>
      </c>
      <c r="E486" s="34">
        <v>18300</v>
      </c>
      <c r="F486" s="17">
        <f>D486/E486*C486</f>
        <v>5756.925202185792</v>
      </c>
      <c r="G486" s="18">
        <f>F486/$F$499</f>
        <v>0.00035222861229806176</v>
      </c>
      <c r="H486" s="19">
        <f>$B$509*G486</f>
        <v>32961.104253646205</v>
      </c>
      <c r="I486" s="20">
        <f>D486/E486</f>
        <v>14.501071038251364</v>
      </c>
      <c r="J486" s="20">
        <f>(I486-10)*C486</f>
        <v>1786.9252021857917</v>
      </c>
      <c r="K486" s="20">
        <f>IF(J486&gt;0,J486,0)</f>
        <v>1786.9252021857917</v>
      </c>
      <c r="L486" s="20">
        <f>K486/$K$499</f>
        <v>0.0004747612811537693</v>
      </c>
      <c r="M486" s="21">
        <f>$F$509*L486</f>
        <v>8789.679346181223</v>
      </c>
      <c r="N486" s="21">
        <f t="shared" si="7"/>
        <v>41750.783599827424</v>
      </c>
      <c r="O486" s="21">
        <v>46402.28</v>
      </c>
      <c r="AD486" s="38" t="e">
        <f>#REF!-O486</f>
        <v>#REF!</v>
      </c>
      <c r="AE486" s="68" t="e">
        <f>AD486/#REF!</f>
        <v>#REF!</v>
      </c>
      <c r="AF486" s="69">
        <v>74125.23836973633</v>
      </c>
      <c r="AG486" s="70" t="e">
        <f>#REF!-AF486</f>
        <v>#REF!</v>
      </c>
      <c r="AH486" s="68" t="e">
        <f>AG486/#REF!</f>
        <v>#REF!</v>
      </c>
      <c r="AI486" s="38" t="e">
        <f>#REF!-#REF!</f>
        <v>#REF!</v>
      </c>
      <c r="AJ486" s="68" t="e">
        <f>AI486/#REF!</f>
        <v>#REF!</v>
      </c>
      <c r="AK486" s="38" t="e">
        <f>#REF!-#REF!</f>
        <v>#REF!</v>
      </c>
      <c r="AL486" s="76" t="e">
        <f>AK486/#REF!</f>
        <v>#REF!</v>
      </c>
    </row>
    <row r="487" spans="1:38" s="39" customFormat="1" ht="12.75">
      <c r="A487" s="15" t="s">
        <v>386</v>
      </c>
      <c r="B487" s="15" t="s">
        <v>387</v>
      </c>
      <c r="C487" s="32">
        <v>7892</v>
      </c>
      <c r="D487" s="44">
        <v>8120800.88</v>
      </c>
      <c r="E487" s="34">
        <v>563300</v>
      </c>
      <c r="F487" s="17">
        <f>D487/E487*C487</f>
        <v>113774.82788027693</v>
      </c>
      <c r="G487" s="18">
        <f>F487/$F$499</f>
        <v>0.006961137817719983</v>
      </c>
      <c r="H487" s="19">
        <f>$B$509*G487</f>
        <v>651414.3977028927</v>
      </c>
      <c r="I487" s="20">
        <f>D487/E487</f>
        <v>14.416475909817148</v>
      </c>
      <c r="J487" s="20">
        <f>(I487-10)*C487</f>
        <v>34854.827880276935</v>
      </c>
      <c r="K487" s="20">
        <f>IF(J487&gt;0,J487,0)</f>
        <v>34854.827880276935</v>
      </c>
      <c r="L487" s="20">
        <f>K487/$K$499</f>
        <v>0.009260445103462075</v>
      </c>
      <c r="M487" s="21">
        <f>$F$509*L487</f>
        <v>171446.88561067046</v>
      </c>
      <c r="N487" s="21">
        <f t="shared" si="7"/>
        <v>822861.2833135631</v>
      </c>
      <c r="O487" s="21">
        <v>1061614.23</v>
      </c>
      <c r="AD487" s="38" t="e">
        <f>#REF!-O487</f>
        <v>#REF!</v>
      </c>
      <c r="AE487" s="68" t="e">
        <f>AD487/#REF!</f>
        <v>#REF!</v>
      </c>
      <c r="AF487" s="69">
        <v>58627.10578611898</v>
      </c>
      <c r="AG487" s="70" t="e">
        <f>#REF!-AF487</f>
        <v>#REF!</v>
      </c>
      <c r="AH487" s="68" t="e">
        <f>AG487/#REF!</f>
        <v>#REF!</v>
      </c>
      <c r="AI487" s="38" t="e">
        <f>#REF!-#REF!</f>
        <v>#REF!</v>
      </c>
      <c r="AJ487" s="68" t="e">
        <f>AI487/#REF!</f>
        <v>#REF!</v>
      </c>
      <c r="AK487" s="38" t="e">
        <f>#REF!-#REF!</f>
        <v>#REF!</v>
      </c>
      <c r="AL487" s="76" t="e">
        <f>AK487/#REF!</f>
        <v>#REF!</v>
      </c>
    </row>
    <row r="488" spans="1:38" s="39" customFormat="1" ht="12.75">
      <c r="A488" s="15" t="s">
        <v>330</v>
      </c>
      <c r="B488" s="15" t="s">
        <v>331</v>
      </c>
      <c r="C488" s="32">
        <v>969</v>
      </c>
      <c r="D488" s="44">
        <v>944183.25</v>
      </c>
      <c r="E488" s="40">
        <v>200450</v>
      </c>
      <c r="F488" s="17">
        <f>D488/E488*C488</f>
        <v>4564.29817535545</v>
      </c>
      <c r="G488" s="18">
        <f>F488/$F$499</f>
        <v>0.00027925956234582005</v>
      </c>
      <c r="H488" s="19">
        <f>$B$509*G488</f>
        <v>26132.753634787092</v>
      </c>
      <c r="I488" s="20">
        <f>D488/E488</f>
        <v>4.710318034422549</v>
      </c>
      <c r="J488" s="20">
        <f>(I488-10)*C488</f>
        <v>-5125.70182464455</v>
      </c>
      <c r="K488" s="20">
        <f>IF(J488&gt;0,J488,0)</f>
        <v>0</v>
      </c>
      <c r="L488" s="20">
        <f>K488/$K$499</f>
        <v>0</v>
      </c>
      <c r="M488" s="21">
        <f>$F$509*L488</f>
        <v>0</v>
      </c>
      <c r="N488" s="21">
        <f t="shared" si="7"/>
        <v>26132.753634787092</v>
      </c>
      <c r="O488" s="21">
        <v>36368.09</v>
      </c>
      <c r="AD488" s="38" t="e">
        <f>#REF!-O488</f>
        <v>#REF!</v>
      </c>
      <c r="AE488" s="68" t="e">
        <f>AD488/#REF!</f>
        <v>#REF!</v>
      </c>
      <c r="AF488" s="69">
        <v>110841.88273282333</v>
      </c>
      <c r="AG488" s="70" t="e">
        <f>#REF!-AF488</f>
        <v>#REF!</v>
      </c>
      <c r="AH488" s="68" t="e">
        <f>AG488/#REF!</f>
        <v>#REF!</v>
      </c>
      <c r="AI488" s="38" t="e">
        <f>#REF!-#REF!</f>
        <v>#REF!</v>
      </c>
      <c r="AJ488" s="68" t="e">
        <f>AI488/#REF!</f>
        <v>#REF!</v>
      </c>
      <c r="AK488" s="38" t="e">
        <f>#REF!-#REF!</f>
        <v>#REF!</v>
      </c>
      <c r="AL488" s="76" t="e">
        <f>AK488/#REF!</f>
        <v>#REF!</v>
      </c>
    </row>
    <row r="489" spans="1:38" s="39" customFormat="1" ht="12.75">
      <c r="A489" s="15" t="s">
        <v>829</v>
      </c>
      <c r="B489" s="15" t="s">
        <v>830</v>
      </c>
      <c r="C489" s="32">
        <v>3756</v>
      </c>
      <c r="D489" s="44">
        <v>2603605.21</v>
      </c>
      <c r="E489" s="34">
        <v>251250</v>
      </c>
      <c r="F489" s="17">
        <f>D489/E489*C489</f>
        <v>38921.95490053732</v>
      </c>
      <c r="G489" s="18">
        <f>F489/$F$499</f>
        <v>0.002381379934785118</v>
      </c>
      <c r="H489" s="19">
        <f>$B$509*G489</f>
        <v>222846.49672801554</v>
      </c>
      <c r="I489" s="20">
        <f>D489/E489</f>
        <v>10.362607800995026</v>
      </c>
      <c r="J489" s="20">
        <f>(I489-10)*C489</f>
        <v>1361.954900537316</v>
      </c>
      <c r="K489" s="20">
        <f>IF(J489&gt;0,J489,0)</f>
        <v>1361.954900537316</v>
      </c>
      <c r="L489" s="20">
        <f>K489/$K$499</f>
        <v>0.0003618525569295325</v>
      </c>
      <c r="M489" s="21">
        <f>$F$509*L489</f>
        <v>6699.299357936122</v>
      </c>
      <c r="N489" s="21">
        <f t="shared" si="7"/>
        <v>229545.79608595168</v>
      </c>
      <c r="O489" s="21">
        <v>305643.82</v>
      </c>
      <c r="AD489" s="38" t="e">
        <f>#REF!-O489</f>
        <v>#REF!</v>
      </c>
      <c r="AE489" s="68" t="e">
        <f>AD489/#REF!</f>
        <v>#REF!</v>
      </c>
      <c r="AF489" s="69">
        <v>31939.305825232062</v>
      </c>
      <c r="AG489" s="70" t="e">
        <f>#REF!-AF489</f>
        <v>#REF!</v>
      </c>
      <c r="AH489" s="68" t="e">
        <f>AG489/#REF!</f>
        <v>#REF!</v>
      </c>
      <c r="AI489" s="38" t="e">
        <f>#REF!-#REF!</f>
        <v>#REF!</v>
      </c>
      <c r="AJ489" s="68" t="e">
        <f>AI489/#REF!</f>
        <v>#REF!</v>
      </c>
      <c r="AK489" s="38" t="e">
        <f>#REF!-#REF!</f>
        <v>#REF!</v>
      </c>
      <c r="AL489" s="76" t="e">
        <f>AK489/#REF!</f>
        <v>#REF!</v>
      </c>
    </row>
    <row r="490" spans="1:38" s="39" customFormat="1" ht="12.75">
      <c r="A490" s="15" t="s">
        <v>160</v>
      </c>
      <c r="B490" s="15" t="s">
        <v>161</v>
      </c>
      <c r="C490" s="32">
        <v>187</v>
      </c>
      <c r="D490" s="44">
        <v>366119.4</v>
      </c>
      <c r="E490" s="34">
        <v>33250</v>
      </c>
      <c r="F490" s="17">
        <f>D490/E490*C490</f>
        <v>2059.0775278195492</v>
      </c>
      <c r="G490" s="18">
        <f>F490/$F$499</f>
        <v>0.00012598149094635348</v>
      </c>
      <c r="H490" s="19">
        <f>$B$509*G490</f>
        <v>11789.187227068982</v>
      </c>
      <c r="I490" s="20">
        <f>D490/E490</f>
        <v>11.011109774436092</v>
      </c>
      <c r="J490" s="20">
        <f>(I490-10)*C490</f>
        <v>189.07752781954912</v>
      </c>
      <c r="K490" s="20">
        <f>IF(J490&gt;0,J490,0)</f>
        <v>189.07752781954912</v>
      </c>
      <c r="L490" s="20">
        <f>K490/$K$499</f>
        <v>5.0235280824957156E-05</v>
      </c>
      <c r="M490" s="21">
        <f>$F$509*L490</f>
        <v>930.050591412332</v>
      </c>
      <c r="N490" s="21">
        <f t="shared" si="7"/>
        <v>12719.237818481313</v>
      </c>
      <c r="O490" s="21">
        <v>13634.02</v>
      </c>
      <c r="AD490" s="38" t="e">
        <f>#REF!-O490</f>
        <v>#REF!</v>
      </c>
      <c r="AE490" s="68" t="e">
        <f>AD490/#REF!</f>
        <v>#REF!</v>
      </c>
      <c r="AF490" s="69">
        <v>8928.414021144084</v>
      </c>
      <c r="AG490" s="70" t="e">
        <f>#REF!-AF490</f>
        <v>#REF!</v>
      </c>
      <c r="AH490" s="68" t="e">
        <f>AG490/#REF!</f>
        <v>#REF!</v>
      </c>
      <c r="AI490" s="38" t="e">
        <f>#REF!-#REF!</f>
        <v>#REF!</v>
      </c>
      <c r="AJ490" s="68" t="e">
        <f>AI490/#REF!</f>
        <v>#REF!</v>
      </c>
      <c r="AK490" s="38" t="e">
        <f>#REF!-#REF!</f>
        <v>#REF!</v>
      </c>
      <c r="AL490" s="76" t="e">
        <f>AK490/#REF!</f>
        <v>#REF!</v>
      </c>
    </row>
    <row r="491" spans="1:38" s="39" customFormat="1" ht="12.75">
      <c r="A491" s="15" t="s">
        <v>388</v>
      </c>
      <c r="B491" s="15" t="s">
        <v>389</v>
      </c>
      <c r="C491" s="32">
        <v>6463</v>
      </c>
      <c r="D491" s="44">
        <v>7428225</v>
      </c>
      <c r="E491" s="34">
        <v>609750</v>
      </c>
      <c r="F491" s="17">
        <f>D491/E491*C491</f>
        <v>78734.92115621155</v>
      </c>
      <c r="G491" s="18">
        <f>F491/$F$499</f>
        <v>0.00481727502864205</v>
      </c>
      <c r="H491" s="19">
        <f>$B$509*G491</f>
        <v>450794.45250516024</v>
      </c>
      <c r="I491" s="20">
        <f>D491/E491</f>
        <v>12.18241082410824</v>
      </c>
      <c r="J491" s="20">
        <f>(I491-10)*C491</f>
        <v>14104.921156211556</v>
      </c>
      <c r="K491" s="20">
        <f>IF(J491&gt;0,J491,0)</f>
        <v>14104.921156211556</v>
      </c>
      <c r="L491" s="20">
        <f>K491/$K$499</f>
        <v>0.003747482228413751</v>
      </c>
      <c r="M491" s="21">
        <f>$F$509*L491</f>
        <v>69380.48330988672</v>
      </c>
      <c r="N491" s="21">
        <f t="shared" si="7"/>
        <v>520174.93581504695</v>
      </c>
      <c r="O491" s="21">
        <v>660014.27</v>
      </c>
      <c r="AD491" s="38" t="e">
        <f>#REF!-O491</f>
        <v>#REF!</v>
      </c>
      <c r="AE491" s="68" t="e">
        <f>AD491/#REF!</f>
        <v>#REF!</v>
      </c>
      <c r="AF491" s="69">
        <v>89193.92502895508</v>
      </c>
      <c r="AG491" s="70" t="e">
        <f>#REF!-AF491</f>
        <v>#REF!</v>
      </c>
      <c r="AH491" s="68" t="e">
        <f>AG491/#REF!</f>
        <v>#REF!</v>
      </c>
      <c r="AI491" s="38" t="e">
        <f>#REF!-#REF!</f>
        <v>#REF!</v>
      </c>
      <c r="AJ491" s="68" t="e">
        <f>AI491/#REF!</f>
        <v>#REF!</v>
      </c>
      <c r="AK491" s="38" t="e">
        <f>#REF!-#REF!</f>
        <v>#REF!</v>
      </c>
      <c r="AL491" s="76" t="e">
        <f>AK491/#REF!</f>
        <v>#REF!</v>
      </c>
    </row>
    <row r="492" spans="1:38" s="39" customFormat="1" ht="12.75">
      <c r="A492" s="15" t="s">
        <v>462</v>
      </c>
      <c r="B492" s="15" t="s">
        <v>463</v>
      </c>
      <c r="C492" s="32">
        <v>3827</v>
      </c>
      <c r="D492" s="44">
        <v>5890882.13</v>
      </c>
      <c r="E492" s="34">
        <v>463900</v>
      </c>
      <c r="F492" s="17">
        <f>D492/E492*C492</f>
        <v>48597.555316900194</v>
      </c>
      <c r="G492" s="18">
        <f>F492/$F$499</f>
        <v>0.002973366661746949</v>
      </c>
      <c r="H492" s="19">
        <f>$B$509*G492</f>
        <v>278243.8595284341</v>
      </c>
      <c r="I492" s="20">
        <f>D492/E492</f>
        <v>12.698603427462816</v>
      </c>
      <c r="J492" s="20">
        <f>(I492-10)*C492</f>
        <v>10327.555316900196</v>
      </c>
      <c r="K492" s="20">
        <f>IF(J492&gt;0,J492,0)</f>
        <v>10327.555316900196</v>
      </c>
      <c r="L492" s="20">
        <f>K492/$K$499</f>
        <v>0.002743888433293341</v>
      </c>
      <c r="M492" s="21">
        <f>$F$509*L492</f>
        <v>50800.05562318076</v>
      </c>
      <c r="N492" s="21">
        <f t="shared" si="7"/>
        <v>329043.91515161487</v>
      </c>
      <c r="O492" s="21">
        <v>482403.02</v>
      </c>
      <c r="AD492" s="38" t="e">
        <f>#REF!-O492</f>
        <v>#REF!</v>
      </c>
      <c r="AE492" s="68" t="e">
        <f>AD492/#REF!</f>
        <v>#REF!</v>
      </c>
      <c r="AF492" s="69">
        <v>10978.039875224687</v>
      </c>
      <c r="AG492" s="70" t="e">
        <f>#REF!-AF492</f>
        <v>#REF!</v>
      </c>
      <c r="AH492" s="68" t="e">
        <f>AG492/#REF!</f>
        <v>#REF!</v>
      </c>
      <c r="AI492" s="38" t="e">
        <f>#REF!-#REF!</f>
        <v>#REF!</v>
      </c>
      <c r="AJ492" s="68" t="e">
        <f>AI492/#REF!</f>
        <v>#REF!</v>
      </c>
      <c r="AK492" s="38" t="e">
        <f>#REF!-#REF!</f>
        <v>#REF!</v>
      </c>
      <c r="AL492" s="76" t="e">
        <f>AK492/#REF!</f>
        <v>#REF!</v>
      </c>
    </row>
    <row r="493" spans="1:38" s="39" customFormat="1" ht="12.75">
      <c r="A493" s="15" t="s">
        <v>162</v>
      </c>
      <c r="B493" s="15" t="s">
        <v>163</v>
      </c>
      <c r="C493" s="32">
        <v>1329</v>
      </c>
      <c r="D493" s="44">
        <v>553850.78</v>
      </c>
      <c r="E493" s="34">
        <v>52500</v>
      </c>
      <c r="F493" s="17">
        <f>D493/E493*C493</f>
        <v>14020.336888</v>
      </c>
      <c r="G493" s="18">
        <f>F493/$F$499</f>
        <v>0.0008578127442296046</v>
      </c>
      <c r="H493" s="19">
        <f>$B$509*G493</f>
        <v>80273.0224219605</v>
      </c>
      <c r="I493" s="20">
        <f>D493/E493</f>
        <v>10.549538666666667</v>
      </c>
      <c r="J493" s="20">
        <f>(I493-10)*C493</f>
        <v>730.3368880000003</v>
      </c>
      <c r="K493" s="20">
        <f>IF(J493&gt;0,J493,0)</f>
        <v>730.3368880000003</v>
      </c>
      <c r="L493" s="20">
        <f>K493/$K$499</f>
        <v>0.00019404039754803679</v>
      </c>
      <c r="M493" s="21">
        <f>$F$509*L493</f>
        <v>3592.443070563636</v>
      </c>
      <c r="N493" s="21">
        <f t="shared" si="7"/>
        <v>83865.46549252413</v>
      </c>
      <c r="O493" s="21">
        <v>98632.86</v>
      </c>
      <c r="AD493" s="38" t="e">
        <f>#REF!-O493</f>
        <v>#REF!</v>
      </c>
      <c r="AE493" s="68" t="e">
        <f>AD493/#REF!</f>
        <v>#REF!</v>
      </c>
      <c r="AF493" s="69">
        <v>15716.369421412483</v>
      </c>
      <c r="AG493" s="70" t="e">
        <f>#REF!-AF493</f>
        <v>#REF!</v>
      </c>
      <c r="AH493" s="68" t="e">
        <f>AG493/#REF!</f>
        <v>#REF!</v>
      </c>
      <c r="AI493" s="38" t="e">
        <f>#REF!-#REF!</f>
        <v>#REF!</v>
      </c>
      <c r="AJ493" s="68" t="e">
        <f>AI493/#REF!</f>
        <v>#REF!</v>
      </c>
      <c r="AK493" s="38" t="e">
        <f>#REF!-#REF!</f>
        <v>#REF!</v>
      </c>
      <c r="AL493" s="76" t="e">
        <f>AK493/#REF!</f>
        <v>#REF!</v>
      </c>
    </row>
    <row r="494" spans="1:38" s="39" customFormat="1" ht="12.75">
      <c r="A494" s="15" t="s">
        <v>534</v>
      </c>
      <c r="B494" s="15" t="s">
        <v>535</v>
      </c>
      <c r="C494" s="32">
        <v>1353</v>
      </c>
      <c r="D494" s="44">
        <v>1568886.52</v>
      </c>
      <c r="E494" s="34">
        <v>170950</v>
      </c>
      <c r="F494" s="17">
        <f>D494/E494*C494</f>
        <v>12417.101266803158</v>
      </c>
      <c r="G494" s="18">
        <f>F494/$F$499</f>
        <v>0.0007597212390930472</v>
      </c>
      <c r="H494" s="19">
        <f>$B$509*G494</f>
        <v>71093.74449190084</v>
      </c>
      <c r="I494" s="20">
        <f>D494/E494</f>
        <v>9.177458438139807</v>
      </c>
      <c r="J494" s="20">
        <f>(I494-10)*C494</f>
        <v>-1112.8987331968415</v>
      </c>
      <c r="K494" s="20">
        <f>IF(J494&gt;0,J494,0)</f>
        <v>0</v>
      </c>
      <c r="L494" s="20">
        <f>K494/$K$499</f>
        <v>0</v>
      </c>
      <c r="M494" s="21">
        <f>$F$509*L494</f>
        <v>0</v>
      </c>
      <c r="N494" s="21">
        <f t="shared" si="7"/>
        <v>71093.74449190084</v>
      </c>
      <c r="O494" s="21">
        <v>90867.04</v>
      </c>
      <c r="AD494" s="38" t="e">
        <f>#REF!-O494</f>
        <v>#REF!</v>
      </c>
      <c r="AE494" s="68" t="e">
        <f>AD494/#REF!</f>
        <v>#REF!</v>
      </c>
      <c r="AF494" s="69">
        <v>17228.657783624585</v>
      </c>
      <c r="AG494" s="70" t="e">
        <f>#REF!-AF494</f>
        <v>#REF!</v>
      </c>
      <c r="AH494" s="68" t="e">
        <f>AG494/#REF!</f>
        <v>#REF!</v>
      </c>
      <c r="AI494" s="38" t="e">
        <f>#REF!-#REF!</f>
        <v>#REF!</v>
      </c>
      <c r="AJ494" s="68" t="e">
        <f>AI494/#REF!</f>
        <v>#REF!</v>
      </c>
      <c r="AK494" s="38" t="e">
        <f>#REF!-#REF!</f>
        <v>#REF!</v>
      </c>
      <c r="AL494" s="76" t="e">
        <f>AK494/#REF!</f>
        <v>#REF!</v>
      </c>
    </row>
    <row r="495" spans="1:38" s="39" customFormat="1" ht="12.75">
      <c r="A495" s="15" t="s">
        <v>651</v>
      </c>
      <c r="B495" s="15" t="s">
        <v>652</v>
      </c>
      <c r="C495" s="32">
        <v>275</v>
      </c>
      <c r="D495" s="44">
        <v>188508.54</v>
      </c>
      <c r="E495" s="34">
        <v>16600</v>
      </c>
      <c r="F495" s="17">
        <f>D495/E495*C495</f>
        <v>3122.882439759036</v>
      </c>
      <c r="G495" s="18">
        <f>F495/$F$499</f>
        <v>0.0001910687579732101</v>
      </c>
      <c r="H495" s="19">
        <f>$B$509*G495</f>
        <v>17879.97065337877</v>
      </c>
      <c r="I495" s="20">
        <f>D495/E495</f>
        <v>11.355936144578314</v>
      </c>
      <c r="J495" s="20">
        <f>(I495-10)*C495</f>
        <v>372.88243975903623</v>
      </c>
      <c r="K495" s="20">
        <f>IF(J495&gt;0,J495,0)</f>
        <v>372.88243975903623</v>
      </c>
      <c r="L495" s="20">
        <f>K495/$K$499</f>
        <v>9.906970062496042E-05</v>
      </c>
      <c r="M495" s="21">
        <f>$F$509*L495</f>
        <v>1834.1657923311848</v>
      </c>
      <c r="N495" s="21">
        <f t="shared" si="7"/>
        <v>19714.13644570995</v>
      </c>
      <c r="O495" s="21">
        <v>25577.05</v>
      </c>
      <c r="AD495" s="38" t="e">
        <f>#REF!-O495</f>
        <v>#REF!</v>
      </c>
      <c r="AE495" s="68" t="e">
        <f>AD495/#REF!</f>
        <v>#REF!</v>
      </c>
      <c r="AF495" s="69">
        <v>9719.667046995179</v>
      </c>
      <c r="AG495" s="70" t="e">
        <f>#REF!-AF495</f>
        <v>#REF!</v>
      </c>
      <c r="AH495" s="68" t="e">
        <f>AG495/#REF!</f>
        <v>#REF!</v>
      </c>
      <c r="AI495" s="38" t="e">
        <f>#REF!-#REF!</f>
        <v>#REF!</v>
      </c>
      <c r="AJ495" s="68" t="e">
        <f>AI495/#REF!</f>
        <v>#REF!</v>
      </c>
      <c r="AK495" s="38" t="e">
        <f>#REF!-#REF!</f>
        <v>#REF!</v>
      </c>
      <c r="AL495" s="76" t="e">
        <f>AK495/#REF!</f>
        <v>#REF!</v>
      </c>
    </row>
    <row r="496" spans="1:38" s="39" customFormat="1" ht="12.75">
      <c r="A496" s="15" t="s">
        <v>711</v>
      </c>
      <c r="B496" s="15" t="s">
        <v>712</v>
      </c>
      <c r="C496" s="32">
        <v>2898</v>
      </c>
      <c r="D496" s="44">
        <v>3813638.23</v>
      </c>
      <c r="E496" s="34">
        <v>379300</v>
      </c>
      <c r="F496" s="17">
        <f>D496/E496*C496</f>
        <v>29137.68413008173</v>
      </c>
      <c r="G496" s="18">
        <f>F496/$F$499</f>
        <v>0.0017827443793817638</v>
      </c>
      <c r="H496" s="19">
        <f>$B$509*G496</f>
        <v>166826.94504295234</v>
      </c>
      <c r="I496" s="20">
        <f>D496/E496</f>
        <v>10.054411363037174</v>
      </c>
      <c r="J496" s="20">
        <f>(I496-10)*C496</f>
        <v>157.68413008172922</v>
      </c>
      <c r="K496" s="20">
        <f>IF(J496&gt;0,J496,0)</f>
        <v>157.68413008172922</v>
      </c>
      <c r="L496" s="20">
        <f>K496/$K$499</f>
        <v>4.1894489776990526E-05</v>
      </c>
      <c r="M496" s="21">
        <f>$F$509*L496</f>
        <v>775.630082168276</v>
      </c>
      <c r="N496" s="21">
        <f t="shared" si="7"/>
        <v>167602.5751251206</v>
      </c>
      <c r="O496" s="21">
        <v>195735.58</v>
      </c>
      <c r="AD496" s="38" t="e">
        <f>#REF!-O496</f>
        <v>#REF!</v>
      </c>
      <c r="AE496" s="68" t="e">
        <f>AD496/#REF!</f>
        <v>#REF!</v>
      </c>
      <c r="AF496" s="69">
        <v>10373.84768388308</v>
      </c>
      <c r="AG496" s="70" t="e">
        <f>#REF!-AF496</f>
        <v>#REF!</v>
      </c>
      <c r="AH496" s="68" t="e">
        <f>AG496/#REF!</f>
        <v>#REF!</v>
      </c>
      <c r="AI496" s="38" t="e">
        <f>#REF!-#REF!</f>
        <v>#REF!</v>
      </c>
      <c r="AJ496" s="68" t="e">
        <f>AI496/#REF!</f>
        <v>#REF!</v>
      </c>
      <c r="AK496" s="38" t="e">
        <f>#REF!-#REF!</f>
        <v>#REF!</v>
      </c>
      <c r="AL496" s="76" t="e">
        <f>AK496/#REF!</f>
        <v>#REF!</v>
      </c>
    </row>
    <row r="497" spans="1:38" s="39" customFormat="1" ht="12.75">
      <c r="A497" s="15" t="s">
        <v>216</v>
      </c>
      <c r="B497" s="15" t="s">
        <v>217</v>
      </c>
      <c r="C497" s="32">
        <v>8129</v>
      </c>
      <c r="D497" s="44">
        <v>23893384.43</v>
      </c>
      <c r="E497" s="34">
        <v>1670600</v>
      </c>
      <c r="F497" s="17">
        <f>D497/E497*C497</f>
        <v>116263.2120384712</v>
      </c>
      <c r="G497" s="18">
        <f>F497/$F$499</f>
        <v>0.007113385774419587</v>
      </c>
      <c r="H497" s="19">
        <f>$B$509*G497</f>
        <v>665661.5672909605</v>
      </c>
      <c r="I497" s="20">
        <f>D497/E497</f>
        <v>14.302277283610678</v>
      </c>
      <c r="J497" s="20">
        <f>(I497-10)*C497</f>
        <v>34973.2120384712</v>
      </c>
      <c r="K497" s="20">
        <f>IF(J497&gt;0,J497,0)</f>
        <v>34973.2120384712</v>
      </c>
      <c r="L497" s="20">
        <f>K497/$K$499</f>
        <v>0.00929189813492857</v>
      </c>
      <c r="M497" s="21">
        <f>$F$509*L497</f>
        <v>172029.20365561292</v>
      </c>
      <c r="N497" s="21">
        <f t="shared" si="7"/>
        <v>837690.7709465733</v>
      </c>
      <c r="O497" s="21">
        <v>1009431.8</v>
      </c>
      <c r="AD497" s="38" t="e">
        <f>#REF!-O497</f>
        <v>#REF!</v>
      </c>
      <c r="AE497" s="68" t="e">
        <f>AD497/#REF!</f>
        <v>#REF!</v>
      </c>
      <c r="AF497" s="69">
        <v>33295.26894814788</v>
      </c>
      <c r="AG497" s="70" t="e">
        <f>#REF!-AF497</f>
        <v>#REF!</v>
      </c>
      <c r="AH497" s="68" t="e">
        <f>AG497/#REF!</f>
        <v>#REF!</v>
      </c>
      <c r="AI497" s="38" t="e">
        <f>#REF!-#REF!</f>
        <v>#REF!</v>
      </c>
      <c r="AJ497" s="68" t="e">
        <f>AI497/#REF!</f>
        <v>#REF!</v>
      </c>
      <c r="AK497" s="38" t="e">
        <f>#REF!-#REF!</f>
        <v>#REF!</v>
      </c>
      <c r="AL497" s="76" t="e">
        <f>AK497/#REF!</f>
        <v>#REF!</v>
      </c>
    </row>
    <row r="498" spans="1:38" s="39" customFormat="1" ht="12.75">
      <c r="A498" s="15" t="s">
        <v>977</v>
      </c>
      <c r="B498" s="15" t="s">
        <v>978</v>
      </c>
      <c r="C498" s="32">
        <v>13556</v>
      </c>
      <c r="D498" s="44">
        <v>32151316.02</v>
      </c>
      <c r="E498" s="34">
        <v>4124050</v>
      </c>
      <c r="F498" s="17">
        <f>D498/E498*C498</f>
        <v>105683.30645048435</v>
      </c>
      <c r="G498" s="18">
        <f>F498/$F$499</f>
        <v>0.006466070526674798</v>
      </c>
      <c r="H498" s="19">
        <f>$B$509*G498</f>
        <v>605086.6320899674</v>
      </c>
      <c r="I498" s="20">
        <f>D498/E498</f>
        <v>7.796053883924783</v>
      </c>
      <c r="J498" s="20">
        <f>(I498-10)*C498</f>
        <v>-29876.693549515643</v>
      </c>
      <c r="K498" s="20">
        <f>IF(J498&gt;0,J498,0)</f>
        <v>0</v>
      </c>
      <c r="L498" s="20">
        <f>K498/$K$499</f>
        <v>0</v>
      </c>
      <c r="M498" s="21">
        <f>$F$509*L498</f>
        <v>0</v>
      </c>
      <c r="N498" s="21">
        <f>H498+M498</f>
        <v>605086.6320899674</v>
      </c>
      <c r="O498" s="21">
        <v>640565.18</v>
      </c>
      <c r="AD498" s="38" t="e">
        <f>#REF!-O498</f>
        <v>#REF!</v>
      </c>
      <c r="AE498" s="68" t="e">
        <f>AD498/#REF!</f>
        <v>#REF!</v>
      </c>
      <c r="AF498" s="69">
        <v>29080.052884281195</v>
      </c>
      <c r="AG498" s="70" t="e">
        <f>#REF!-AF498</f>
        <v>#REF!</v>
      </c>
      <c r="AH498" s="68" t="e">
        <f>AG498/#REF!</f>
        <v>#REF!</v>
      </c>
      <c r="AI498" s="38" t="e">
        <f>#REF!-#REF!</f>
        <v>#REF!</v>
      </c>
      <c r="AJ498" s="68" t="e">
        <f>AI498/#REF!</f>
        <v>#REF!</v>
      </c>
      <c r="AK498" s="38" t="e">
        <f>#REF!-#REF!</f>
        <v>#REF!</v>
      </c>
      <c r="AL498" s="76" t="e">
        <f>AK498/#REF!</f>
        <v>#REF!</v>
      </c>
    </row>
    <row r="499" spans="2:38" s="3" customFormat="1" ht="12.75">
      <c r="B499" s="2" t="s">
        <v>986</v>
      </c>
      <c r="C499" s="4">
        <f>SUM(C6:C498)</f>
        <v>1314910</v>
      </c>
      <c r="D499" s="4">
        <f>SUM(D6:D498)</f>
        <v>1840313743.6699996</v>
      </c>
      <c r="E499" s="4">
        <f>SUM(E6:E498)</f>
        <v>168000700</v>
      </c>
      <c r="F499" s="4">
        <f>SUM(F6:F498)</f>
        <v>16344286.072121209</v>
      </c>
      <c r="G499" s="4">
        <f>SUM(G6:G498)</f>
        <v>1.0000000000000016</v>
      </c>
      <c r="H499" s="77">
        <f>SUM(H6:H498)</f>
        <v>93578724.45</v>
      </c>
      <c r="I499" s="4"/>
      <c r="J499" s="4"/>
      <c r="K499" s="4">
        <f>SUM(K6:K498)</f>
        <v>3763839.371743183</v>
      </c>
      <c r="L499" s="4">
        <f>SUM(L7:L498)</f>
        <v>0.9999999999999998</v>
      </c>
      <c r="M499" s="77">
        <f>SUM(M7:M498)</f>
        <v>18513892.549999993</v>
      </c>
      <c r="N499" s="79">
        <f>H499+M499</f>
        <v>112092617</v>
      </c>
      <c r="O499" s="77">
        <f>SUM(O6:O498)</f>
        <v>132996363.00000004</v>
      </c>
      <c r="AD499" s="38" t="e">
        <f>#REF!-O499</f>
        <v>#REF!</v>
      </c>
      <c r="AE499" s="68" t="e">
        <f>AD499/#REF!</f>
        <v>#REF!</v>
      </c>
      <c r="AF499" s="9">
        <f>SUM(AF7:AF498)</f>
        <v>117587908.5319875</v>
      </c>
      <c r="AG499" s="70" t="e">
        <f>#REF!-AF499</f>
        <v>#REF!</v>
      </c>
      <c r="AH499" s="68" t="e">
        <f>AG499/#REF!</f>
        <v>#REF!</v>
      </c>
      <c r="AI499" s="9" t="e">
        <f>SUM(AI7:AI498)</f>
        <v>#REF!</v>
      </c>
      <c r="AJ499" s="62" t="e">
        <f>AI499/#REF!</f>
        <v>#REF!</v>
      </c>
      <c r="AK499" s="9" t="e">
        <f>SUM(AK7:AK498)</f>
        <v>#REF!</v>
      </c>
      <c r="AL499" s="62"/>
    </row>
    <row r="500" spans="1:38" s="39" customFormat="1" ht="12.75">
      <c r="A500" s="23"/>
      <c r="B500" s="23"/>
      <c r="C500" s="28">
        <f>C499-'FY10 Projections'!C533</f>
        <v>0</v>
      </c>
      <c r="D500" s="28">
        <f>D499-'FY10 Projections'!D533</f>
        <v>0</v>
      </c>
      <c r="E500" s="28">
        <f>E499-'FY10 Projections'!E533</f>
        <v>0</v>
      </c>
      <c r="F500" s="28">
        <f>F499-'FY10 Projections'!F533</f>
        <v>0</v>
      </c>
      <c r="G500" s="28">
        <f>G499-'FY10 Projections'!G533</f>
        <v>0</v>
      </c>
      <c r="H500" s="28">
        <f>H499-'FY10 Projections'!H533</f>
        <v>-1.7881393432617188E-07</v>
      </c>
      <c r="I500" s="28">
        <f>I499-'FY10 Projections'!I533</f>
        <v>0</v>
      </c>
      <c r="J500" s="28">
        <f>J499-'FY10 Projections'!J533</f>
        <v>0</v>
      </c>
      <c r="K500" s="28">
        <f>K499-'FY10 Projections'!K533</f>
        <v>0</v>
      </c>
      <c r="L500" s="28">
        <f>L499-'FY10 Projections'!L533</f>
        <v>-1.1102230246251565E-15</v>
      </c>
      <c r="M500" s="28">
        <f>M499-'FY10 Projections'!M533</f>
        <v>0</v>
      </c>
      <c r="N500" s="28">
        <f>N499-'FY10 Projections'!N533</f>
        <v>-1.7881393432617188E-07</v>
      </c>
      <c r="O500" s="28">
        <f>O499-'FY10 Projections'!O533</f>
        <v>0</v>
      </c>
      <c r="AE500" s="68"/>
      <c r="AF500" s="69"/>
      <c r="AJ500" s="68" t="e">
        <f>AVERAGE(AJ6:AJ498)</f>
        <v>#REF!</v>
      </c>
      <c r="AL500" s="76"/>
    </row>
    <row r="501" spans="1:15" ht="12.75">
      <c r="A501" s="24"/>
      <c r="B501" s="25"/>
      <c r="C501" s="23"/>
      <c r="D501" s="28"/>
      <c r="E501" s="28"/>
      <c r="F501" s="22"/>
      <c r="G501" s="22"/>
      <c r="H501" s="103"/>
      <c r="I501" s="19"/>
      <c r="J501" s="19"/>
      <c r="K501" s="19"/>
      <c r="L501" s="19"/>
      <c r="M501" s="22"/>
      <c r="N501" s="103"/>
      <c r="O501" s="22"/>
    </row>
    <row r="502" spans="9:11" ht="12.75">
      <c r="I502" s="19"/>
      <c r="J502" s="19"/>
      <c r="K502" s="19"/>
    </row>
    <row r="503" spans="2:14" ht="12.75"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78"/>
    </row>
    <row r="504" spans="2:14" ht="12.75">
      <c r="B504" s="47"/>
      <c r="C504" s="47"/>
      <c r="D504" s="47"/>
      <c r="E504" s="47"/>
      <c r="F504" s="48"/>
      <c r="G504" s="48"/>
      <c r="H504" s="49"/>
      <c r="I504" s="51"/>
      <c r="J504" s="51"/>
      <c r="K504" s="51"/>
      <c r="L504" s="52"/>
      <c r="M504" s="48"/>
      <c r="N504" s="48"/>
    </row>
    <row r="505" spans="2:14" ht="10.5" customHeight="1">
      <c r="B505" s="83">
        <v>129202116</v>
      </c>
      <c r="C505" s="84" t="s">
        <v>1026</v>
      </c>
      <c r="D505" s="85"/>
      <c r="E505" s="85"/>
      <c r="F505" s="86"/>
      <c r="G505" s="86"/>
      <c r="H505" s="87"/>
      <c r="I505" s="88"/>
      <c r="J505" s="88"/>
      <c r="K505" s="88"/>
      <c r="L505" s="89"/>
      <c r="M505" s="90"/>
      <c r="N505" s="48"/>
    </row>
    <row r="506" spans="2:14" ht="12.75">
      <c r="B506" s="91">
        <v>-350659</v>
      </c>
      <c r="C506" s="47" t="s">
        <v>1027</v>
      </c>
      <c r="D506" s="47"/>
      <c r="E506" s="47"/>
      <c r="F506" s="50"/>
      <c r="G506" s="47"/>
      <c r="H506" s="49"/>
      <c r="I506" s="53"/>
      <c r="J506" s="53"/>
      <c r="K506" s="53"/>
      <c r="L506" s="52"/>
      <c r="M506" s="92"/>
      <c r="N506" s="48"/>
    </row>
    <row r="507" spans="2:14" ht="12.75">
      <c r="B507" s="91">
        <v>-18758840</v>
      </c>
      <c r="C507" s="73" t="s">
        <v>1028</v>
      </c>
      <c r="D507" s="47"/>
      <c r="E507" s="47"/>
      <c r="F507" s="50"/>
      <c r="G507" s="48"/>
      <c r="H507" s="49"/>
      <c r="I507" s="53"/>
      <c r="J507" s="53"/>
      <c r="K507" s="53"/>
      <c r="L507" s="52"/>
      <c r="M507" s="92"/>
      <c r="N507" s="48"/>
    </row>
    <row r="508" spans="2:14" ht="12.75">
      <c r="B508" s="93"/>
      <c r="C508" s="47"/>
      <c r="D508" s="47"/>
      <c r="E508" s="47"/>
      <c r="F508" s="71">
        <v>2000000</v>
      </c>
      <c r="G508" s="47" t="s">
        <v>1035</v>
      </c>
      <c r="H508" s="49"/>
      <c r="I508" s="54"/>
      <c r="J508" s="54"/>
      <c r="K508" s="54"/>
      <c r="L508" s="52"/>
      <c r="M508" s="92"/>
      <c r="N508" s="48"/>
    </row>
    <row r="509" spans="2:14" ht="12.75">
      <c r="B509" s="94">
        <f>SUM(B505:B508)*0.85</f>
        <v>93578724.45</v>
      </c>
      <c r="C509" s="95" t="s">
        <v>1032</v>
      </c>
      <c r="D509" s="96"/>
      <c r="E509" s="96"/>
      <c r="F509" s="97">
        <f>SUM(B505:B507)*0.15+F508</f>
        <v>18513892.549999997</v>
      </c>
      <c r="G509" s="98" t="s">
        <v>1031</v>
      </c>
      <c r="H509" s="99"/>
      <c r="I509" s="100"/>
      <c r="J509" s="100"/>
      <c r="K509" s="100"/>
      <c r="L509" s="101"/>
      <c r="M509" s="102"/>
      <c r="N509" s="48"/>
    </row>
    <row r="510" spans="2:13" ht="12.75">
      <c r="B510" s="47"/>
      <c r="C510" s="47"/>
      <c r="D510" s="47"/>
      <c r="E510" s="47"/>
      <c r="F510" s="48"/>
      <c r="G510" s="48"/>
      <c r="H510" s="49"/>
      <c r="I510" s="54"/>
      <c r="J510" s="54"/>
      <c r="K510" s="50"/>
      <c r="L510" s="52"/>
      <c r="M510" s="48"/>
    </row>
    <row r="511" ht="12.75">
      <c r="K511" s="31"/>
    </row>
    <row r="512" spans="1:15" ht="19.5">
      <c r="A512" s="61" t="s">
        <v>1024</v>
      </c>
      <c r="B512" s="41"/>
      <c r="C512" s="23"/>
      <c r="D512" s="28"/>
      <c r="E512" s="28"/>
      <c r="F512" s="22"/>
      <c r="G512" s="22"/>
      <c r="H512" s="22"/>
      <c r="I512" s="19"/>
      <c r="J512" s="19"/>
      <c r="K512" s="19"/>
      <c r="L512" s="19"/>
      <c r="M512" s="22"/>
      <c r="N512" s="22"/>
      <c r="O512" s="22"/>
    </row>
    <row r="513" spans="1:15" ht="15.75">
      <c r="A513" s="60" t="s">
        <v>1036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5.75">
      <c r="A514" s="60" t="s">
        <v>1034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2.75" customHeight="1">
      <c r="A515" s="60" t="s">
        <v>1009</v>
      </c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2.75">
      <c r="A516" s="37" t="s">
        <v>1037</v>
      </c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</row>
    <row r="517" ht="12.75">
      <c r="A517" s="37" t="s">
        <v>1029</v>
      </c>
    </row>
    <row r="518" ht="12.75">
      <c r="A518" s="37" t="s">
        <v>1030</v>
      </c>
    </row>
  </sheetData>
  <mergeCells count="2">
    <mergeCell ref="A1:O1"/>
    <mergeCell ref="A2:O2"/>
  </mergeCells>
  <conditionalFormatting sqref="AJ500 A6:IV499">
    <cfRule type="expression" priority="1" dxfId="0" stopIfTrue="1">
      <formula>MOD(ROW(),2)=1</formula>
    </cfRule>
  </conditionalFormatting>
  <printOptions gridLines="1" headings="1" horizontalCentered="1"/>
  <pageMargins left="0.17" right="0.17" top="0.32" bottom="0.42" header="0.17" footer="0.17"/>
  <pageSetup fitToHeight="7" horizontalDpi="600" verticalDpi="600" orientation="landscape" scale="10" r:id="rId4"/>
  <headerFooter alignWithMargins="0">
    <oddFooter>&amp;LPrepared by the Office of the State Treasurer&amp;C
Released: 5/28/2009&amp;RPage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Rodriguez</cp:lastModifiedBy>
  <cp:lastPrinted>2009-05-27T14:55:43Z</cp:lastPrinted>
  <dcterms:created xsi:type="dcterms:W3CDTF">2004-06-22T17:59:06Z</dcterms:created>
  <dcterms:modified xsi:type="dcterms:W3CDTF">2009-05-28T15:37:34Z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-1616071341</vt:i4>
  </property>
  <property fmtid="{D5CDD505-2E9C-101B-9397-08002B2CF9AE}" pid="3" name="_EmailSubject">
    <vt:lpwstr>2008 Rev Share Projections.xls</vt:lpwstr>
  </property>
  <property fmtid="{D5CDD505-2E9C-101B-9397-08002B2CF9AE}" pid="4" name="_AuthorEmail">
    <vt:lpwstr>Kristi.L.Carlow@maine.gov</vt:lpwstr>
  </property>
  <property fmtid="{D5CDD505-2E9C-101B-9397-08002B2CF9AE}" pid="5" name="_AuthorEmailDisplayName">
    <vt:lpwstr>Carlow, Kristi L.</vt:lpwstr>
  </property>
  <property fmtid="{D5CDD505-2E9C-101B-9397-08002B2CF9AE}" pid="6" name="_PreviousAdHocReviewCycleID">
    <vt:i4>1311938882</vt:i4>
  </property>
  <property fmtid="{D5CDD505-2E9C-101B-9397-08002B2CF9AE}" pid="7" name="_ReviewingToolsShownOnce">
    <vt:lpwstr/>
  </property>
</Properties>
</file>